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_xlnm.Print_Area" localSheetId="0">'Arkusz1'!$A:$R</definedName>
    <definedName name="SSLink_0">#REF!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<sst xmlns="http://schemas.openxmlformats.org/spreadsheetml/2006/main" count="267" uniqueCount="172">
  <si>
    <t>Nazwa zadania</t>
  </si>
  <si>
    <t>I.</t>
  </si>
  <si>
    <t>Zadania kontynuowane</t>
  </si>
  <si>
    <t>R A Z E M:</t>
  </si>
  <si>
    <t>II</t>
  </si>
  <si>
    <t>Zadania rozpoczynane</t>
  </si>
  <si>
    <t>010-01010</t>
  </si>
  <si>
    <t>600-60016</t>
  </si>
  <si>
    <t>700-70005</t>
  </si>
  <si>
    <t>750-75023</t>
  </si>
  <si>
    <t>Zakupy mienia komunalnego</t>
  </si>
  <si>
    <t>600-60095</t>
  </si>
  <si>
    <t>900-90015</t>
  </si>
  <si>
    <t>Lp</t>
  </si>
  <si>
    <t>Klasyfikacja budżetowa</t>
  </si>
  <si>
    <t>Środki budżetowe gminy</t>
  </si>
  <si>
    <t>środki własne</t>
  </si>
  <si>
    <t>ZADANIA  INWESTYCYJNE</t>
  </si>
  <si>
    <t xml:space="preserve">Razem zadania kontynuowane </t>
  </si>
  <si>
    <t>Razem zadania rozpoczynane</t>
  </si>
  <si>
    <t>pożyczki - kredyty</t>
  </si>
  <si>
    <t>801-80114</t>
  </si>
  <si>
    <t>852-85219</t>
  </si>
  <si>
    <t>926-92605</t>
  </si>
  <si>
    <t>Opracowanie aktualizacji koncepcji kanalizacji, wykonanie ekspertyz i badań</t>
  </si>
  <si>
    <t>801-80104</t>
  </si>
  <si>
    <t>Dokumentacj proj. kosztorysowa dla kanalizacji wschodnia część gminy (objęta planem 2006 r)</t>
  </si>
  <si>
    <t>Dokumentacj proj. kosztorysowa dla kanalizacji zach.cz. Gminy</t>
  </si>
  <si>
    <t>Budowa chodnika w ul. Targowej w Opaczy Małej</t>
  </si>
  <si>
    <t>Budowa chodnika w ul. Rumuńskiej w Michałowicach</t>
  </si>
  <si>
    <t>Budowa chodnika i jezdni wraz z odwodnieniem w ul. Rynkowej M-ce</t>
  </si>
  <si>
    <t>754-75404</t>
  </si>
  <si>
    <t>Modernizacja SUW Pęcice dok. proj.i wyk.</t>
  </si>
  <si>
    <t>Budowa ulicy Waldemara  w Komorowie</t>
  </si>
  <si>
    <t>Budowa urządzeń odwadniających i małej retencji  Komorów Osiedle  i Komorów Wieś Gmina Michałowice</t>
  </si>
  <si>
    <t>Nakład planowany w latach 2006-2007</t>
  </si>
  <si>
    <t>SUW Komorów  modernizacja</t>
  </si>
  <si>
    <t>Budowa kanalizacji sanitarnej w ul.: Północnej, Niecałej, Południowa i Zachodnia wraz z infrastrukturą techniczną w Komorowie Wsi</t>
  </si>
  <si>
    <t>Opracowanie dokumentacji projektowej kanalizacji sanitarnej dla ulic Gminy M-ce zgodnie z zatwierdzoną koncepcją</t>
  </si>
  <si>
    <t>Modernizacja ul. Reja w Granicy</t>
  </si>
  <si>
    <t>Budowa chodnika w ul. Ks. Woźniaka w Suchym Lesie</t>
  </si>
  <si>
    <t>Kan. sanit.zach. cz. gminy(dok proj.i wyk.)budowa w ul.:Warszawska, Harcerska, Okrężna   w Granicy wraz z niezbędną infrastrukturą.</t>
  </si>
  <si>
    <t>Urządzenia rekreacji i małej architektury przy boisku w Regułach</t>
  </si>
  <si>
    <t>DO REALIZACJI W ROKU BUDŻETOWYM 2006</t>
  </si>
  <si>
    <t>Dokumentacj proj. kosztorysowa dla kanalizacji środkowej.cz. Gminy</t>
  </si>
  <si>
    <t>Budowa chodnika i jezdni w ul. Krasińskiego w Komorowie</t>
  </si>
  <si>
    <t>Budowa budynku policji w Regułach - w porozumieniu  z Komendą Stołeczną Policji, budowa Centrum Admin.</t>
  </si>
  <si>
    <t>dotacje EFRR i inne</t>
  </si>
  <si>
    <t xml:space="preserve">pożyczka na prefinansow </t>
  </si>
  <si>
    <t>Budowa chodnika w  ul. Głównej w Nowej Wsi.</t>
  </si>
  <si>
    <t>Budowa parkingów przy Szkole w Nowej Wsi i modernizacja ul Rekreacyjnej</t>
  </si>
  <si>
    <t xml:space="preserve">Budowa Alei Jana Pawła II w Komorowie </t>
  </si>
  <si>
    <t>Budowa chodnika w ul Wesołej i Poniatowskiego we Wsi Michałowice (wraz z dokum techn)</t>
  </si>
  <si>
    <t>udział mieszkańców</t>
  </si>
  <si>
    <t>w tym:</t>
  </si>
  <si>
    <t xml:space="preserve">Budowa ciągu pieszo-jezdnego w ul. Sportowej w Komorowie i chodnika w ul Konopnickiej </t>
  </si>
  <si>
    <t>Budowa chodnika i jezdni w ul. Słowackiego w Komorowie wraz z elementami odwodnienia</t>
  </si>
  <si>
    <t>Budowa jezdni i chodnika w ul. Norwida w Komorowie Wsi  z elementami odwodnienia</t>
  </si>
  <si>
    <t>Budowa chodnika i remont jezdni  w Klonowej w Opaczy</t>
  </si>
  <si>
    <t xml:space="preserve">Modernizacja chodnika w ul.Wiejskiej w Komorowie  etap II </t>
  </si>
  <si>
    <t>Modernizacja ul. Kasztanowej (Pęcice Komorów)</t>
  </si>
  <si>
    <t>900-90001</t>
  </si>
  <si>
    <t>Budowa infrastruktury drogowej w rejonie posterunku policji w Regułach.</t>
  </si>
  <si>
    <t>Budowa ciągu pieszo-jezdnego w ul. Bukowej , Jaworowej w Michałowicach</t>
  </si>
  <si>
    <t>Budowa chodnika w ul. Bodycha w Opaczy Kol</t>
  </si>
  <si>
    <t>Budowa hali sportowej wraz z zapleczem przy Szkole Podstawowej w  Nowej Wsi</t>
  </si>
  <si>
    <t xml:space="preserve">Budowa urządzeń odwadniających i małej retencji-przebudowa rowu U-1  należącego do gminy Michałowice i Pruszkowa (porozumienie międzygminne) </t>
  </si>
  <si>
    <t>Modernizacja oświetlenia ulicznego - opracowanie dokumentacji projektowej Gmina  Michałowice</t>
  </si>
  <si>
    <t>926-92601</t>
  </si>
  <si>
    <t>Budowa kanalizacji sanitarnej w ul. Sanatoryjnej, Leśnej, Konopnickiej, Komorowskiej w Komorowie Wsi Pęcicach Małych</t>
  </si>
  <si>
    <t>Kan. sanit. wsch. cz. Gminy (dok. proj.i wyk) w ul Centralnej w Opaczy Kol</t>
  </si>
  <si>
    <t>Budowa sieci wodociągowej w ul. Polnej, Bukowej, Jaworowej, Kolorowej w M-cach.</t>
  </si>
  <si>
    <t>Budowa chodnika i odwodnienia w ul. Kraszewskiego w Regułach.</t>
  </si>
  <si>
    <t>Budowa przykanalików sanitarnych w ulicach gdzie kanalizacja sanitarna została wybudowana w latach ubiegłych.</t>
  </si>
  <si>
    <t>Budowa kanalizacji sanitarnej w ul. Malczewskiego w Granicy, dok. Projektowa wykonanie.</t>
  </si>
  <si>
    <t>921-92116</t>
  </si>
  <si>
    <t>Budowa ul. Ireny w Komorowie wraz z odwodnieniem w porozumieniu z m. Pruszków - budowa w ulicy należącej do gminy M-ce.</t>
  </si>
  <si>
    <t>Budowa chodnika w Pruszkowskiej.Etap I od torów WKD do ul. Reja, Etap II od Reja do ul. Głównej</t>
  </si>
  <si>
    <t>Budowa ciągu pieszo-rowerowego na terenie gminy. Etap I Szkolna, Topolowa w M-cah,Kuchy w Regułach.Etap II ul. Parkowa w Pęcicach.</t>
  </si>
  <si>
    <t>Zakup udziałów WKD</t>
  </si>
  <si>
    <t>600-60004</t>
  </si>
  <si>
    <t>Budowa sieci wodociągowej w ul .ks. J. Popiełuszki w M-cach (70000zł) w ul Grabowej Jasnej i Mokrej w Opaczy Kol (100000zł), Magnolii, w ul. w bok od Polnej  w Nowej Wsi (60000 zł) i Sabały w Granicy (60000 zł)</t>
  </si>
  <si>
    <r>
      <t xml:space="preserve">Budowa kanalizacji sanitarnej w ul.: Szerokiej , Piaskowej w Granicy oraz </t>
    </r>
    <r>
      <rPr>
        <i/>
        <sz val="12"/>
        <rFont val="Times New Roman CE"/>
        <family val="1"/>
      </rPr>
      <t>Bez Nazwy</t>
    </r>
  </si>
  <si>
    <r>
      <t>Opracowanie dok. proj. dla ulic objętych planem WPI na rok 2006 i 2007</t>
    </r>
    <r>
      <rPr>
        <i/>
        <sz val="12"/>
        <rFont val="Times New Roman CE"/>
        <family val="1"/>
      </rPr>
      <t xml:space="preserve"> oraz rozliczenie dok. drogowej wykonanej w latach 2004-2005</t>
    </r>
  </si>
  <si>
    <r>
      <t xml:space="preserve">Budowa kanalizacji sanitarnej w ul.Leszczynowej, Żeromskiego w Komorowie i  </t>
    </r>
    <r>
      <rPr>
        <i/>
        <sz val="12"/>
        <rFont val="Times New Roman CE"/>
        <family val="1"/>
      </rPr>
      <t>Owocowej</t>
    </r>
    <r>
      <rPr>
        <sz val="12"/>
        <rFont val="Times New Roman CE"/>
        <family val="1"/>
      </rPr>
      <t xml:space="preserve"> w Komorowie Wsi. </t>
    </r>
  </si>
  <si>
    <r>
      <t xml:space="preserve">Modernizacja ul. Kolejowej wraz z budową urządzeń odwadniających i małej retencji -zlewnia nr 11 M-ce </t>
    </r>
    <r>
      <rPr>
        <i/>
        <sz val="12"/>
        <rFont val="Times New Roman CE"/>
        <family val="1"/>
      </rPr>
      <t xml:space="preserve">ul. Kolejowa </t>
    </r>
    <r>
      <rPr>
        <sz val="12"/>
        <rFont val="Times New Roman CE"/>
        <family val="1"/>
      </rPr>
      <t>(str. zachodnia)</t>
    </r>
  </si>
  <si>
    <t>Kan. sanit. wsch. cz. Gminy (dok. proj.i wyk) w ul Makowej i Studziennej ( pompownie ) w Opaczy Kol</t>
  </si>
  <si>
    <t>Budowa kanalizacji sanitarnej w ul.: Mokrej , Jasnej, Grabowej,  w  Opaczy Kol., i Opaczy Małej.</t>
  </si>
  <si>
    <t xml:space="preserve">Kan. sanit.zach. cz. gminy (dok. proj. i wyk.) Budowa w ul.:  Brzozowej ,Polnej,Prostej, Jaśminowej,(Magnolii i  Tulipanów realizacja w 2006 r.) w Nowej Wsi wraz z niezbędną infrastrukturą . </t>
  </si>
  <si>
    <r>
      <t xml:space="preserve">Kan. sanit.zach. cz. gminy(dok proj.i wyk.)budowa w ul.: Sadowej, Bez Nazwy, Kasztanowej,Al. Starych Lip cz. II i III , </t>
    </r>
    <r>
      <rPr>
        <i/>
        <sz val="12"/>
        <rFont val="Times New Roman CE"/>
        <family val="1"/>
      </rPr>
      <t>Myśliwskiej</t>
    </r>
    <r>
      <rPr>
        <sz val="12"/>
        <rFont val="Times New Roman CE"/>
        <family val="1"/>
      </rPr>
      <t xml:space="preserve"> w Komorowie Wsi</t>
    </r>
    <r>
      <rPr>
        <i/>
        <sz val="12"/>
        <rFont val="Times New Roman CE"/>
        <family val="1"/>
      </rPr>
      <t>,M. Dąbrowskie</t>
    </r>
    <r>
      <rPr>
        <sz val="12"/>
        <rFont val="Times New Roman CE"/>
        <family val="1"/>
      </rPr>
      <t xml:space="preserve">j, </t>
    </r>
    <r>
      <rPr>
        <i/>
        <sz val="12"/>
        <rFont val="Times New Roman CE"/>
        <family val="1"/>
      </rPr>
      <t>Kurpińskiego, Moniuszki, Chopina</t>
    </r>
    <r>
      <rPr>
        <sz val="12"/>
        <rFont val="Times New Roman CE"/>
        <family val="1"/>
      </rPr>
      <t>, Sobieskiego 3 Maja ,</t>
    </r>
    <r>
      <rPr>
        <i/>
        <sz val="12"/>
        <rFont val="Times New Roman CE"/>
        <family val="1"/>
      </rPr>
      <t xml:space="preserve"> Poniatowskiego, </t>
    </r>
    <r>
      <rPr>
        <sz val="12"/>
        <rFont val="Times New Roman CE"/>
        <family val="0"/>
      </rPr>
      <t>Sieradzkiej</t>
    </r>
    <r>
      <rPr>
        <sz val="12"/>
        <rFont val="Times New Roman CE"/>
        <family val="1"/>
      </rPr>
      <t xml:space="preserve"> w Komorowie wraz z niezbędną infrastrukturą. </t>
    </r>
  </si>
  <si>
    <t>Budowa kanalizacji sanitarnej w ul.: Regulskiej, Żwirki Wigury, płk. Kuklińskiego ,  odejścia od Jesionowej w M-cach</t>
  </si>
  <si>
    <t>Sieć wodociągowa na terenie Gminy (obsługa geodezyjna, budowa ujęć wod. dla pompowni ścieków. Opracowanie dok. projektowej.)</t>
  </si>
  <si>
    <t>Budowa kanalizacji sanitarnej w ul.Parkowej w Pęcicach wykonanie kanału.</t>
  </si>
  <si>
    <t xml:space="preserve">Zakupy inwestycyjne GOPS: zakup samochodu służb </t>
  </si>
  <si>
    <t>Zakup samochodu dla Policji</t>
  </si>
  <si>
    <t xml:space="preserve">Budowa chodnika i jezdni w ul. Słonecznej w Michałowicach </t>
  </si>
  <si>
    <t>Urządzenia rekreacji i małej architektury przy świetlicy w Pęcicach</t>
  </si>
  <si>
    <t>Ogródek jordanowski przy oczku wodnym w Sokołowie</t>
  </si>
  <si>
    <t>Ogródek jordanowski w Komorowie Wsi</t>
  </si>
  <si>
    <t>Ogródek jordanowski  w parku w  Komorowie</t>
  </si>
  <si>
    <t>Boisko sportowe i lodowisko przy ZS w Michałowicach</t>
  </si>
  <si>
    <t>Ogródek jordanowski i boisko sportowe w Opaczy Kol.</t>
  </si>
  <si>
    <t xml:space="preserve">Planowane nakłady finansowe w roku budżetowym 2006 </t>
  </si>
  <si>
    <t>Budowa kanalizacji sanitarnej w ul. Skowronków, Dzikiej, Brzozowej  w Pęcicach Małych opracowanie dok. projektowej, wykonanie.</t>
  </si>
  <si>
    <t>Modernizacja wraz z dobudową sal w Przedszkolu w Michałowicach.</t>
  </si>
  <si>
    <t xml:space="preserve">Budowa kanalizacji sanitarnej w ul bez nazwy w Komorowie Wsi </t>
  </si>
  <si>
    <t>Kan. sanit. wsch. cz. Gminy (dok. proj.i wyk.) budowa w ul:  Szarej M-ce, Kasztanowej, Poniatowskiego,  M-ce Wieś oraz w ul. Środkowej, Akacjowej i Borowskiego w Opaczy Małej i Opaczy Kol. wraz z niezbęzbędną infrastrukturą techniczną oraz w ul. Łąkowej, Niecałej i Studziennej w Opaczy Kol.</t>
  </si>
  <si>
    <t>Nakład planowany w 2006r.</t>
  </si>
  <si>
    <t>procent wykonania</t>
  </si>
  <si>
    <t>Zrealizowano cały zakres przewidziany na 2006 r.</t>
  </si>
  <si>
    <t>Zrealizowano cały zakres przewidziany na 2006 r. w tym etap I zakończono</t>
  </si>
  <si>
    <t>Gmina zrealizowała swoje zobowiązanie finansowe. Budynek w trakcie prac wykończeniowych.</t>
  </si>
  <si>
    <t>Zadanie zostało zrealizowane.</t>
  </si>
  <si>
    <t>Nie wyłoniono wykonawcy  3-razy przetarg unieważniono.Wykononanie przykanalików zlecono wykonawcom w ramach podpisanych umów na budowę kanalizacji ulicznej.</t>
  </si>
  <si>
    <t>W 2006 roku unieważniono przetarg ,brak wykonawcy (za mało środków w budżecie). Ponownie ogłoszono przetarg na realizację.</t>
  </si>
  <si>
    <t>Rozpoczęto realizację od  przekładek :sieci wodociągowej i gazowej.</t>
  </si>
  <si>
    <t>Wykonano w całości chodnik w ul. Konopnickiej oraz przewidziany na rok 2006 zakres rzeczowy w ul. Sportowej.</t>
  </si>
  <si>
    <t>Zakres przewidziany do realizacji w 2006 roku został wykonany.</t>
  </si>
  <si>
    <t>Zrealizowano budowę oświetlenia ulicznego w ul.:  Klonowej, Topolowej, Szkolnej,Jedliny, Modrzejewskiej, płk. Kuklińskiego, Żwirki i Wigury, Tulipanów.</t>
  </si>
  <si>
    <t>Nie realizowano zakupów.</t>
  </si>
  <si>
    <t xml:space="preserve">Roboty na zadaniu Szara, Kasztanowa, Poniatowskiego rozpoczęto w sierpniu 2006r.na dzień 31.12.2006r. wykonano około 35 %, termin zakończenia wg. umowy 30.06.07r.Zakończono  kanalizację w ul. Łąkowej, Niecałej, Studziennej, Środkowej i Akacjowej. </t>
  </si>
  <si>
    <t>Zadanie realizowano na bieżąco.</t>
  </si>
  <si>
    <t>Zadanie w trakcie realizacji.</t>
  </si>
  <si>
    <t>Zadanie zrealizowano w całości- wyremontowano pomieszczenia z przeznaczeniem na pom. biurowe.</t>
  </si>
  <si>
    <t>CZĘŚĆ OPISOWA</t>
  </si>
  <si>
    <t>Zadanie realizowano na bieżąco .</t>
  </si>
  <si>
    <t xml:space="preserve"> Zadanie zostało zrealizowane i rozliczone.</t>
  </si>
  <si>
    <t>Zadanie zrealizowano i rozliczono.</t>
  </si>
  <si>
    <t>Zadanie zakończono i rozliczono prace wykonane w w 2005</t>
  </si>
  <si>
    <t>Zrealizowano cały etap I, przewidziany na rok 2006 z wyłączeniem odcinka przy cmentarzu i Komisariacie Policji.</t>
  </si>
  <si>
    <t>Zrealizowano i rozliczono cały zakres przewidziany na 2006 r.</t>
  </si>
  <si>
    <t>Etap dotyczący ul. Wesołej  zrealizowano i rozliczono. Trwa realizacja w ul. Poniatowskiego.</t>
  </si>
  <si>
    <t>Modernizacja ul. Orzeszkowej w Regułach</t>
  </si>
  <si>
    <t>Prace rozpoczęto z opóźnieniem ponieważ gazownia przebudowywała gazociąg. Zadanie w trakcie realizacji.</t>
  </si>
  <si>
    <t>Wykonanie  w  2006r.</t>
  </si>
  <si>
    <t>SPRAWOZDANIE Z WYKONANIA ZADAŃ INWESTYCYJNYCH W 2006 r.</t>
  </si>
  <si>
    <t xml:space="preserve">Zakończono i rozliczono budowę kanalizacji sanitarnej w ul. Myśliwskiej .Pozostałe ulice w trakcie realizacji. Termin zakończenia całego zadania 31.10.07r. </t>
  </si>
  <si>
    <t>Zadanie zostało zakończone i rozliczone.</t>
  </si>
  <si>
    <t>Realizacja zadania w trakcie.</t>
  </si>
  <si>
    <t>Budowa urządzeń odwad. ul. Ireny, zlewni osiedli Ostoja III, Domeczek w Komorowie. Współudział w budowie odwod.  ul. Armii Krajowej i Andrzeja w Pruszkowie. Porozumienie z m. Pruszków koszt całego zadania około 7.000.000zł -udział gminy 2.635.000 zł.</t>
  </si>
  <si>
    <t>Małe zawansowanie  spowodowane jest tym, że m. Pruszków nie podpisało porozumienia . Ponadto wystąpiła konieczność zmiany technologii wykonania włączenie w ul. Armii Krajowej (droga powiatowa), ponieważ starostwo nie wyraziło zgody na wykonanie prac w otwartym wykopie.</t>
  </si>
  <si>
    <t>Zakupy inwestycyjne Urzędu Gminy (zakup kserokopiarki, rzutnika,  serwera dla potrzeb wdrożenia systemu IPE-PN, rozbudowa i modernizacja centrali i linii telefonicznych, zakup sprzętu specjalistycznego zw z wdrożeniem podpisu elektronicznego, zakup programów zw z przystosowaniem obiegu dokumentów z bip)</t>
  </si>
  <si>
    <t>Zadanie zostało zrealizowane i rozliczone -zakupiono kserokopiarkę, zakupiono programy komputerowe.</t>
  </si>
  <si>
    <t xml:space="preserve">Zakupy inwestycyjne ZOEAS (zakup sprzętu komputerowego i biurowego)   </t>
  </si>
  <si>
    <t>Kompleksowy remont połączony z modernizacją budynku Gminnej Biblioteki Publicznej im. M. Dąbrowskiej w Komorowie i jej wyposażenie.</t>
  </si>
  <si>
    <t xml:space="preserve">Realizację zadania rozpoczęto w 2006 roku- od ul. Magnolii. Dla ulicy Grabowej, Jasnej, Mokrej opracowywana jest dokumentacja projektowa. Ze względu na wysokie ceny ofert nie zlecano wykonania sieci wodociągowej w ul. Sabały i w bok od Polnej. W drugim przetargu uzyskano znacznie niższe oferty, ale z tego powodu przesunięto termin realizacji.   </t>
  </si>
  <si>
    <t>Zadanie po przetargu -ze względu na warunki gruntowe (wysoki poziom wód) rozpoczęcie realizacji zadania w m-cu kwietniu 2007r</t>
  </si>
  <si>
    <t>Budowa kanalizacji sanitarnej w ul.: Słonecznej i Rzemieślniczej  w Nowej Wsi wraz z wodociągiem.</t>
  </si>
  <si>
    <t>Realizacja zadania rozpoczęta na  jesieni 2006r. Wznowienie robót od 1.04.07r.</t>
  </si>
  <si>
    <t>Zadanie( zakres przewidziany na 2006r) zrealizowano w całości.</t>
  </si>
  <si>
    <t>Budowa chodnika w ul. Środkowej w Opaczy (od Ryżowej do Zachodniej)</t>
  </si>
  <si>
    <t>Modernizacja oświetlenia ulic ul: Klonowa, Topolowa, Szkolna  w M-cach, Szarej w M-cach Wsi, Jedliny, Modrzejewskiej w Granicy, Kuklińskiego w M-cach, Żwirki i Wigury w Opaczy, Tulipanów w Nowej Wsi, Czarneckiego w Regułach</t>
  </si>
  <si>
    <t>Realizacja zadania została rozpoczęta w m-cu grudniu 2006r -zakres przewidywany na 2006r został zrealizowany  -termin zakończenia w II kwartale 2007 r.</t>
  </si>
  <si>
    <t>Zadanie zostało  wykonane  w roku 2006r. Nie zostało rozliczone finansowo. Środki zapisano jako środki niewygasające.</t>
  </si>
  <si>
    <t>Roboty nie zostały rozpoczęte. Ze względu na konieczną przebudowę sieci gazowej nie uzyskano  pozwolenia na budowę.Środki zapisano jako środki niewygasające.</t>
  </si>
  <si>
    <t>Zakończono i rozliczono budowę kanalizacji w ul. Brzozowej, Prostej, Jaśminowej, Magnolii i Tulipanów -. Nie rozliczono   kanalizacji sanitarnej w ul. Polnej.Zapisano jako środki niewygasające.</t>
  </si>
  <si>
    <t>Zadanie zostało wykonane, nie opłacono faktur-zapisano jako środki niewygasające.</t>
  </si>
  <si>
    <t>Nie rozpoczęto realizacji zadania ,należy wykonać przekładki gazu. Środki zapisano jako środki niewygasające.</t>
  </si>
  <si>
    <t>Zadanie zostało zrealizowane, pozostało rozliczenie finansoweŚrodki zapisano jako środki niwygasające.</t>
  </si>
  <si>
    <t>Zadanie zostało wykonane, nie rozliczono finansowo.Środki zapisano jako środki niewygasające.</t>
  </si>
  <si>
    <t xml:space="preserve">Zakres przewidziany na 2006r zrealizowano. Realizacja zadania w trakcie ,termin zakończenia zadania 30.06.07r. </t>
  </si>
  <si>
    <t>Zadanie zostało zrealizowane, pozostało rozliczenie finansowe. Środki zapisano jako środki niewygasające.</t>
  </si>
  <si>
    <t>Nie zrealizowano całego przewidzianego na rok 2006 zakresu ponieważ przeciągnęły się procedury przetargowe i wykonawca został późno wprowadzony na plac budowy. Środki zostały zapisane jako środki niewygasające.</t>
  </si>
  <si>
    <t>Zadanie zostało zakończone .</t>
  </si>
  <si>
    <t>Opracowano dokumentację projektową , nie wyłoniono wykonawcy ze względu na zbyt duże koszty ofert.Środki zapisano jako środki niewygasające.</t>
  </si>
  <si>
    <t>Rozpoczęto realizację zadania- ze względu na okres zimowy i bardzo wysoki poziom wód gruntowych roboty zostały przerwane na okres zimy.Środki finansowe zapisano jako środki niewygasające.</t>
  </si>
  <si>
    <t>Zadanie zrealizowano w całości - nie wypłacono całego należnego wynagrodzenia ze względu na sprawdzanie funkcjonowania lodowiska.Środki zapisano jako środki niewygasające.</t>
  </si>
  <si>
    <t>Nie zrealizowano całego przewidzianego na rok 2006 zakresu ponieważ przeciągnęły się procedury przetargowe i wykonawca został późno wprowadzony na plac budowy. Środki zapisano jako środki niewygasające.</t>
  </si>
  <si>
    <t>Sprawozdanie</t>
  </si>
  <si>
    <t>do Uchwały Nr IX/50/2007</t>
  </si>
  <si>
    <t>Rady Gminy Michałowice</t>
  </si>
  <si>
    <t>z dnia 24 kwietnia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</si>
</sst>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3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04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8" fillId="0" borderId="0" xfId="0" applyFont="1" applyAlignment="1">
      <alignment vertical="top"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vertical="top" wrapText="1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" fontId="7" fillId="0" borderId="1" xfId="0" applyNumberFormat="1" applyFont="1" applyBorder="1" applyAlignment="1">
      <alignment horizontal="center"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7" fillId="0" borderId="2" xfId="0" applyNumberFormat="1" applyFont="1" applyBorder="1" applyAlignment="1">
      <alignment vertical="top"/>
    </xf>
    <xf numFmtId="168" fontId="8" fillId="0" borderId="3" xfId="0" applyNumberFormat="1" applyFont="1" applyBorder="1" applyAlignment="1">
      <alignment vertical="top"/>
    </xf>
    <xf numFmtId="6" fontId="7" fillId="0" borderId="4" xfId="0" applyFont="1" applyBorder="1" applyAlignment="1">
      <alignment vertical="top" wrapText="1"/>
    </xf>
    <xf numFmtId="168" fontId="8" fillId="0" borderId="2" xfId="0" applyNumberFormat="1" applyFont="1" applyBorder="1" applyAlignment="1">
      <alignment vertical="top"/>
    </xf>
    <xf numFmtId="6" fontId="7" fillId="0" borderId="1" xfId="0" applyNumberFormat="1" applyFont="1" applyBorder="1" applyAlignment="1">
      <alignment horizontal="center" vertical="top"/>
    </xf>
    <xf numFmtId="6" fontId="11" fillId="0" borderId="1" xfId="0" applyFont="1" applyBorder="1" applyAlignment="1">
      <alignment vertical="top"/>
    </xf>
    <xf numFmtId="6" fontId="7" fillId="0" borderId="5" xfId="0" applyFont="1" applyBorder="1" applyAlignment="1">
      <alignment vertical="top" wrapText="1"/>
    </xf>
    <xf numFmtId="6" fontId="7" fillId="0" borderId="5" xfId="0" applyFont="1" applyBorder="1" applyAlignment="1">
      <alignment horizontal="center" vertical="top"/>
    </xf>
    <xf numFmtId="168" fontId="7" fillId="0" borderId="4" xfId="0" applyNumberFormat="1" applyFont="1" applyBorder="1" applyAlignment="1">
      <alignment vertical="top"/>
    </xf>
    <xf numFmtId="6" fontId="7" fillId="0" borderId="4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/>
    </xf>
    <xf numFmtId="6" fontId="11" fillId="0" borderId="4" xfId="0" applyFont="1" applyBorder="1" applyAlignment="1">
      <alignment vertical="top"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left" vertical="top" wrapText="1"/>
    </xf>
    <xf numFmtId="168" fontId="8" fillId="0" borderId="4" xfId="0" applyNumberFormat="1" applyFont="1" applyBorder="1" applyAlignment="1">
      <alignment vertical="top"/>
    </xf>
    <xf numFmtId="9" fontId="7" fillId="0" borderId="2" xfId="19" applyFont="1" applyBorder="1" applyAlignment="1">
      <alignment vertical="top"/>
    </xf>
    <xf numFmtId="6" fontId="7" fillId="0" borderId="1" xfId="0" applyFont="1" applyBorder="1" applyAlignment="1">
      <alignment vertical="top" wrapText="1"/>
    </xf>
    <xf numFmtId="6" fontId="7" fillId="0" borderId="0" xfId="0" applyFont="1" applyBorder="1" applyAlignment="1">
      <alignment/>
    </xf>
    <xf numFmtId="6" fontId="7" fillId="0" borderId="6" xfId="0" applyFont="1" applyBorder="1" applyAlignment="1">
      <alignment/>
    </xf>
    <xf numFmtId="9" fontId="7" fillId="0" borderId="2" xfId="19" applyFont="1" applyBorder="1" applyAlignment="1">
      <alignment vertical="top" wrapText="1"/>
    </xf>
    <xf numFmtId="6" fontId="7" fillId="0" borderId="5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1" fillId="0" borderId="1" xfId="0" applyFont="1" applyBorder="1" applyAlignment="1">
      <alignment horizontal="center" vertical="top"/>
    </xf>
    <xf numFmtId="6" fontId="0" fillId="0" borderId="7" xfId="0" applyBorder="1" applyAlignment="1">
      <alignment vertical="top"/>
    </xf>
    <xf numFmtId="168" fontId="7" fillId="0" borderId="2" xfId="0" applyNumberFormat="1" applyFont="1" applyBorder="1" applyAlignment="1">
      <alignment vertical="top"/>
    </xf>
    <xf numFmtId="6" fontId="0" fillId="0" borderId="8" xfId="0" applyBorder="1" applyAlignment="1">
      <alignment vertical="top"/>
    </xf>
    <xf numFmtId="6" fontId="0" fillId="0" borderId="4" xfId="0" applyBorder="1" applyAlignment="1">
      <alignment vertical="top"/>
    </xf>
    <xf numFmtId="168" fontId="8" fillId="0" borderId="9" xfId="0" applyNumberFormat="1" applyFont="1" applyBorder="1" applyAlignment="1">
      <alignment vertical="top"/>
    </xf>
    <xf numFmtId="6" fontId="0" fillId="0" borderId="10" xfId="0" applyBorder="1" applyAlignment="1">
      <alignment vertical="top"/>
    </xf>
    <xf numFmtId="6" fontId="0" fillId="0" borderId="11" xfId="0" applyBorder="1" applyAlignment="1">
      <alignment vertical="top"/>
    </xf>
    <xf numFmtId="168" fontId="8" fillId="0" borderId="12" xfId="0" applyNumberFormat="1" applyFont="1" applyBorder="1" applyAlignment="1">
      <alignment vertical="top"/>
    </xf>
    <xf numFmtId="6" fontId="0" fillId="0" borderId="13" xfId="0" applyBorder="1" applyAlignment="1">
      <alignment vertical="top"/>
    </xf>
    <xf numFmtId="6" fontId="0" fillId="0" borderId="14" xfId="0" applyBorder="1" applyAlignment="1">
      <alignment vertical="top"/>
    </xf>
    <xf numFmtId="168" fontId="7" fillId="0" borderId="2" xfId="0" applyNumberFormat="1" applyFont="1" applyBorder="1" applyAlignment="1">
      <alignment vertical="top" wrapText="1"/>
    </xf>
    <xf numFmtId="6" fontId="0" fillId="0" borderId="8" xfId="0" applyBorder="1" applyAlignment="1">
      <alignment vertical="top" wrapText="1"/>
    </xf>
    <xf numFmtId="6" fontId="0" fillId="0" borderId="14" xfId="0" applyBorder="1" applyAlignment="1">
      <alignment vertical="top" wrapText="1"/>
    </xf>
    <xf numFmtId="168" fontId="8" fillId="0" borderId="2" xfId="0" applyNumberFormat="1" applyFont="1" applyBorder="1" applyAlignment="1">
      <alignment vertical="top"/>
    </xf>
    <xf numFmtId="168" fontId="7" fillId="0" borderId="9" xfId="0" applyNumberFormat="1" applyFont="1" applyBorder="1" applyAlignment="1">
      <alignment vertical="top" wrapText="1"/>
    </xf>
    <xf numFmtId="6" fontId="0" fillId="0" borderId="10" xfId="0" applyBorder="1" applyAlignment="1">
      <alignment vertical="top" wrapText="1"/>
    </xf>
    <xf numFmtId="6" fontId="0" fillId="0" borderId="15" xfId="0" applyBorder="1" applyAlignment="1">
      <alignment vertical="top" wrapText="1"/>
    </xf>
    <xf numFmtId="169" fontId="7" fillId="0" borderId="2" xfId="0" applyNumberFormat="1" applyFont="1" applyBorder="1" applyAlignment="1">
      <alignment horizontal="center" vertical="top"/>
    </xf>
    <xf numFmtId="6" fontId="0" fillId="0" borderId="8" xfId="0" applyBorder="1" applyAlignment="1">
      <alignment horizontal="center" vertical="top"/>
    </xf>
    <xf numFmtId="6" fontId="0" fillId="0" borderId="14" xfId="0" applyBorder="1" applyAlignment="1">
      <alignment horizontal="center" vertical="top"/>
    </xf>
    <xf numFmtId="6" fontId="7" fillId="0" borderId="16" xfId="0" applyFont="1" applyBorder="1" applyAlignment="1">
      <alignment vertical="top"/>
    </xf>
    <xf numFmtId="6" fontId="0" fillId="0" borderId="17" xfId="0" applyBorder="1" applyAlignment="1">
      <alignment vertical="top"/>
    </xf>
    <xf numFmtId="6" fontId="0" fillId="0" borderId="18" xfId="0" applyBorder="1" applyAlignment="1">
      <alignment vertical="top"/>
    </xf>
    <xf numFmtId="6" fontId="0" fillId="0" borderId="4" xfId="0" applyBorder="1" applyAlignment="1">
      <alignment vertical="top" wrapText="1"/>
    </xf>
    <xf numFmtId="168" fontId="7" fillId="0" borderId="12" xfId="0" applyNumberFormat="1" applyFont="1" applyBorder="1" applyAlignment="1">
      <alignment vertical="top" wrapText="1"/>
    </xf>
    <xf numFmtId="6" fontId="0" fillId="0" borderId="13" xfId="0" applyBorder="1" applyAlignment="1">
      <alignment vertical="top" wrapText="1"/>
    </xf>
    <xf numFmtId="6" fontId="0" fillId="0" borderId="7" xfId="0" applyBorder="1" applyAlignment="1">
      <alignment vertical="top" wrapText="1"/>
    </xf>
    <xf numFmtId="6" fontId="7" fillId="0" borderId="0" xfId="0" applyFont="1" applyAlignment="1">
      <alignment vertical="top"/>
    </xf>
    <xf numFmtId="6" fontId="8" fillId="0" borderId="2" xfId="0" applyFont="1" applyBorder="1" applyAlignment="1">
      <alignment horizontal="center" vertical="top"/>
    </xf>
    <xf numFmtId="6" fontId="8" fillId="0" borderId="8" xfId="0" applyFont="1" applyBorder="1" applyAlignment="1">
      <alignment horizontal="center" vertical="top"/>
    </xf>
    <xf numFmtId="6" fontId="8" fillId="0" borderId="4" xfId="0" applyFont="1" applyBorder="1" applyAlignment="1">
      <alignment horizontal="center" vertical="top"/>
    </xf>
    <xf numFmtId="6" fontId="8" fillId="0" borderId="5" xfId="0" applyFont="1" applyBorder="1" applyAlignment="1">
      <alignment horizontal="center" vertical="top" wrapText="1"/>
    </xf>
    <xf numFmtId="6" fontId="0" fillId="0" borderId="19" xfId="0" applyBorder="1" applyAlignment="1">
      <alignment horizontal="center"/>
    </xf>
    <xf numFmtId="6" fontId="8" fillId="0" borderId="1" xfId="0" applyFont="1" applyBorder="1" applyAlignment="1">
      <alignment vertical="top" wrapText="1"/>
    </xf>
    <xf numFmtId="6" fontId="8" fillId="0" borderId="1" xfId="0" applyFont="1" applyBorder="1" applyAlignment="1">
      <alignment vertical="top"/>
    </xf>
    <xf numFmtId="6" fontId="8" fillId="0" borderId="20" xfId="0" applyFont="1" applyBorder="1" applyAlignment="1">
      <alignment horizontal="center" vertical="top" wrapText="1"/>
    </xf>
    <xf numFmtId="6" fontId="8" fillId="0" borderId="21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12" fillId="0" borderId="17" xfId="0" applyFont="1" applyBorder="1" applyAlignment="1">
      <alignment vertical="top"/>
    </xf>
    <xf numFmtId="6" fontId="12" fillId="0" borderId="18" xfId="0" applyFont="1" applyBorder="1" applyAlignment="1">
      <alignment vertical="top"/>
    </xf>
    <xf numFmtId="6" fontId="12" fillId="0" borderId="22" xfId="0" applyFont="1" applyBorder="1" applyAlignment="1">
      <alignment vertical="top"/>
    </xf>
    <xf numFmtId="6" fontId="12" fillId="0" borderId="23" xfId="0" applyFont="1" applyBorder="1" applyAlignment="1">
      <alignment vertical="top"/>
    </xf>
    <xf numFmtId="6" fontId="12" fillId="0" borderId="24" xfId="0" applyFont="1" applyBorder="1" applyAlignment="1">
      <alignment vertical="top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9" fillId="0" borderId="0" xfId="0" applyFont="1" applyBorder="1" applyAlignment="1">
      <alignment horizontal="center" vertical="top" wrapText="1"/>
    </xf>
    <xf numFmtId="6" fontId="7" fillId="0" borderId="0" xfId="0" applyFont="1" applyAlignment="1">
      <alignment horizontal="center" wrapText="1"/>
    </xf>
    <xf numFmtId="6" fontId="8" fillId="0" borderId="2" xfId="0" applyFont="1" applyBorder="1" applyAlignment="1">
      <alignment vertical="top" wrapText="1"/>
    </xf>
    <xf numFmtId="6" fontId="8" fillId="0" borderId="2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top"/>
    </xf>
    <xf numFmtId="6" fontId="7" fillId="0" borderId="4" xfId="0" applyFont="1" applyBorder="1" applyAlignment="1">
      <alignment vertical="top"/>
    </xf>
    <xf numFmtId="1" fontId="7" fillId="0" borderId="5" xfId="0" applyNumberFormat="1" applyFont="1" applyBorder="1" applyAlignment="1">
      <alignment horizontal="center" vertical="top"/>
    </xf>
    <xf numFmtId="1" fontId="7" fillId="0" borderId="19" xfId="0" applyNumberFormat="1" applyFont="1" applyBorder="1" applyAlignment="1">
      <alignment horizontal="center" vertical="top"/>
    </xf>
    <xf numFmtId="6" fontId="8" fillId="0" borderId="5" xfId="0" applyFont="1" applyBorder="1" applyAlignment="1">
      <alignment horizontal="center" vertical="top"/>
    </xf>
    <xf numFmtId="6" fontId="8" fillId="0" borderId="19" xfId="0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6" fontId="8" fillId="0" borderId="1" xfId="0" applyFont="1" applyBorder="1" applyAlignment="1">
      <alignment horizontal="center" vertical="top"/>
    </xf>
    <xf numFmtId="6" fontId="8" fillId="0" borderId="19" xfId="0" applyFont="1" applyBorder="1" applyAlignment="1">
      <alignment horizontal="center" vertical="top" wrapText="1"/>
    </xf>
    <xf numFmtId="6" fontId="8" fillId="0" borderId="19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="80" zoomScaleNormal="80" zoomScaleSheetLayoutView="100" workbookViewId="0" topLeftCell="A1">
      <selection activeCell="W14" sqref="W14"/>
    </sheetView>
  </sheetViews>
  <sheetFormatPr defaultColWidth="9.00390625" defaultRowHeight="12.75"/>
  <cols>
    <col min="1" max="1" width="3.50390625" style="6" customWidth="1"/>
    <col min="2" max="2" width="48.375" style="6" customWidth="1"/>
    <col min="3" max="3" width="15.625" style="6" customWidth="1"/>
    <col min="4" max="4" width="9.875" style="6" hidden="1" customWidth="1"/>
    <col min="5" max="5" width="14.875" style="6" customWidth="1"/>
    <col min="6" max="6" width="11.00390625" style="6" hidden="1" customWidth="1"/>
    <col min="7" max="7" width="10.125" style="6" hidden="1" customWidth="1"/>
    <col min="8" max="10" width="9.50390625" style="6" hidden="1" customWidth="1"/>
    <col min="11" max="11" width="10.625" style="6" hidden="1" customWidth="1"/>
    <col min="12" max="12" width="16.375" style="6" customWidth="1"/>
    <col min="13" max="13" width="17.00390625" style="6" customWidth="1"/>
    <col min="14" max="14" width="15.875" style="33" customWidth="1"/>
    <col min="15" max="15" width="16.375" style="33" customWidth="1"/>
    <col min="16" max="16" width="15.875" style="33" customWidth="1"/>
    <col min="17" max="17" width="15.625" style="33" customWidth="1"/>
    <col min="18" max="18" width="16.125" style="39" customWidth="1"/>
    <col min="19" max="16384" width="9.375" style="6" customWidth="1"/>
  </cols>
  <sheetData>
    <row r="1" spans="1:18" ht="15.75">
      <c r="A1" s="1"/>
      <c r="B1" s="2"/>
      <c r="C1" s="3"/>
      <c r="D1" s="3"/>
      <c r="E1" s="4"/>
      <c r="F1" s="4"/>
      <c r="G1" s="5"/>
      <c r="H1" s="5"/>
      <c r="I1" s="5"/>
      <c r="J1" s="5"/>
      <c r="K1" s="4"/>
      <c r="L1" s="4"/>
      <c r="M1" s="4"/>
      <c r="N1" s="4"/>
      <c r="O1" s="5"/>
      <c r="P1" s="5" t="s">
        <v>168</v>
      </c>
      <c r="Q1" s="4"/>
      <c r="R1" s="38"/>
    </row>
    <row r="2" spans="1:18" ht="15.75">
      <c r="A2" s="1"/>
      <c r="B2" s="2" t="s">
        <v>17</v>
      </c>
      <c r="C2" s="3"/>
      <c r="D2" s="3"/>
      <c r="E2" s="4"/>
      <c r="F2" s="4"/>
      <c r="G2" s="5"/>
      <c r="H2" s="5"/>
      <c r="I2" s="5"/>
      <c r="J2" s="5"/>
      <c r="K2" s="4"/>
      <c r="L2" s="4"/>
      <c r="M2" s="4"/>
      <c r="N2" s="4"/>
      <c r="O2" s="5"/>
      <c r="P2" s="5" t="s">
        <v>169</v>
      </c>
      <c r="Q2" s="4"/>
      <c r="R2" s="38"/>
    </row>
    <row r="3" spans="1:18" ht="15.75">
      <c r="A3" s="1"/>
      <c r="B3" s="2" t="s">
        <v>43</v>
      </c>
      <c r="C3" s="3"/>
      <c r="D3" s="3"/>
      <c r="E3" s="4"/>
      <c r="F3" s="4"/>
      <c r="G3" s="5"/>
      <c r="H3" s="5"/>
      <c r="I3" s="5"/>
      <c r="J3" s="5"/>
      <c r="K3" s="4"/>
      <c r="L3" s="4"/>
      <c r="M3" s="4"/>
      <c r="N3" s="4"/>
      <c r="O3" s="5"/>
      <c r="P3" s="5" t="s">
        <v>170</v>
      </c>
      <c r="Q3" s="4"/>
      <c r="R3" s="33"/>
    </row>
    <row r="4" spans="1:18" ht="15.75">
      <c r="A4" s="1"/>
      <c r="B4" s="2"/>
      <c r="C4" s="3"/>
      <c r="D4" s="3"/>
      <c r="E4" s="4"/>
      <c r="F4" s="4"/>
      <c r="G4" s="5"/>
      <c r="H4" s="5"/>
      <c r="I4" s="5"/>
      <c r="J4" s="5"/>
      <c r="K4" s="4"/>
      <c r="L4" s="4"/>
      <c r="M4" s="4"/>
      <c r="N4" s="4"/>
      <c r="O4" s="5"/>
      <c r="P4" s="5" t="s">
        <v>171</v>
      </c>
      <c r="Q4" s="4"/>
      <c r="R4" s="33"/>
    </row>
    <row r="5" spans="1:18" ht="15.75">
      <c r="A5" s="1"/>
      <c r="B5" s="2"/>
      <c r="C5" s="3"/>
      <c r="D5" s="3"/>
      <c r="E5" s="4"/>
      <c r="F5" s="4"/>
      <c r="G5" s="5"/>
      <c r="H5" s="5"/>
      <c r="I5" s="5"/>
      <c r="J5" s="5"/>
      <c r="K5" s="4"/>
      <c r="L5" s="4"/>
      <c r="M5" s="4"/>
      <c r="N5" s="4"/>
      <c r="O5" s="71"/>
      <c r="P5" s="71"/>
      <c r="Q5" s="71"/>
      <c r="R5" s="38"/>
    </row>
    <row r="6" spans="1:18" ht="21.75" customHeight="1">
      <c r="A6" s="90" t="s">
        <v>135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.75">
      <c r="A7" s="1"/>
      <c r="B7" s="7"/>
      <c r="C7" s="3"/>
      <c r="D7" s="3"/>
      <c r="E7" s="4"/>
      <c r="F7" s="4"/>
      <c r="G7" s="5"/>
      <c r="H7" s="5"/>
      <c r="I7" s="5"/>
      <c r="J7" s="5"/>
      <c r="K7" s="4"/>
      <c r="L7" s="4"/>
      <c r="M7" s="4"/>
      <c r="N7" s="4"/>
      <c r="O7" s="4"/>
      <c r="P7" s="4"/>
      <c r="Q7" s="4"/>
      <c r="R7" s="38"/>
    </row>
    <row r="8" spans="1:18" ht="15.75">
      <c r="A8" s="72"/>
      <c r="B8" s="73"/>
      <c r="C8" s="73"/>
      <c r="D8" s="73"/>
      <c r="E8" s="73"/>
      <c r="F8" s="73"/>
      <c r="G8" s="73"/>
      <c r="H8" s="73"/>
      <c r="I8" s="73"/>
      <c r="J8" s="73"/>
      <c r="K8" s="74"/>
      <c r="L8" s="72" t="s">
        <v>102</v>
      </c>
      <c r="M8" s="73"/>
      <c r="N8" s="73"/>
      <c r="O8" s="73"/>
      <c r="P8" s="73"/>
      <c r="Q8" s="73"/>
      <c r="R8" s="74"/>
    </row>
    <row r="9" spans="1:18" ht="12.75" customHeight="1">
      <c r="A9" s="96" t="s">
        <v>13</v>
      </c>
      <c r="B9" s="98" t="s">
        <v>0</v>
      </c>
      <c r="C9" s="100" t="s">
        <v>14</v>
      </c>
      <c r="D9" s="75" t="s">
        <v>35</v>
      </c>
      <c r="E9" s="75" t="s">
        <v>107</v>
      </c>
      <c r="F9" s="77" t="s">
        <v>15</v>
      </c>
      <c r="G9" s="72" t="s">
        <v>54</v>
      </c>
      <c r="H9" s="74"/>
      <c r="I9" s="75" t="s">
        <v>47</v>
      </c>
      <c r="J9" s="77" t="s">
        <v>48</v>
      </c>
      <c r="K9" s="92" t="s">
        <v>20</v>
      </c>
      <c r="L9" s="79" t="s">
        <v>134</v>
      </c>
      <c r="M9" s="75" t="s">
        <v>108</v>
      </c>
      <c r="N9" s="81" t="s">
        <v>124</v>
      </c>
      <c r="O9" s="82"/>
      <c r="P9" s="83"/>
      <c r="Q9" s="83"/>
      <c r="R9" s="84"/>
    </row>
    <row r="10" spans="1:18" ht="64.5" customHeight="1">
      <c r="A10" s="97"/>
      <c r="B10" s="99"/>
      <c r="C10" s="101"/>
      <c r="D10" s="102"/>
      <c r="E10" s="76"/>
      <c r="F10" s="78"/>
      <c r="G10" s="42" t="s">
        <v>16</v>
      </c>
      <c r="H10" s="42" t="s">
        <v>53</v>
      </c>
      <c r="I10" s="103"/>
      <c r="J10" s="78"/>
      <c r="K10" s="93"/>
      <c r="L10" s="80"/>
      <c r="M10" s="76"/>
      <c r="N10" s="85"/>
      <c r="O10" s="86"/>
      <c r="P10" s="86"/>
      <c r="Q10" s="86"/>
      <c r="R10" s="87"/>
    </row>
    <row r="11" spans="1:18" ht="15.75">
      <c r="A11" s="13">
        <v>1</v>
      </c>
      <c r="B11" s="14">
        <v>2</v>
      </c>
      <c r="C11" s="14">
        <v>3</v>
      </c>
      <c r="D11" s="14">
        <v>4</v>
      </c>
      <c r="E11" s="14">
        <v>4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5">
        <v>11</v>
      </c>
      <c r="L11" s="16">
        <v>5</v>
      </c>
      <c r="M11" s="14">
        <v>6</v>
      </c>
      <c r="N11" s="61">
        <v>7</v>
      </c>
      <c r="O11" s="62"/>
      <c r="P11" s="62"/>
      <c r="Q11" s="62"/>
      <c r="R11" s="63"/>
    </row>
    <row r="12" spans="1:18" ht="15.75">
      <c r="A12" s="17" t="s">
        <v>1</v>
      </c>
      <c r="B12" s="43" t="s">
        <v>2</v>
      </c>
      <c r="C12" s="9"/>
      <c r="D12" s="9"/>
      <c r="E12" s="10"/>
      <c r="F12" s="10"/>
      <c r="G12" s="10"/>
      <c r="H12" s="10"/>
      <c r="I12" s="10"/>
      <c r="J12" s="10"/>
      <c r="K12" s="11"/>
      <c r="L12" s="12"/>
      <c r="M12" s="10"/>
      <c r="N12" s="64"/>
      <c r="O12" s="65"/>
      <c r="P12" s="65"/>
      <c r="Q12" s="65"/>
      <c r="R12" s="66"/>
    </row>
    <row r="13" spans="1:18" ht="84.75" customHeight="1">
      <c r="A13" s="13">
        <v>1</v>
      </c>
      <c r="B13" s="8" t="s">
        <v>88</v>
      </c>
      <c r="C13" s="9" t="s">
        <v>6</v>
      </c>
      <c r="D13" s="9">
        <v>420000</v>
      </c>
      <c r="E13" s="19">
        <v>915000</v>
      </c>
      <c r="F13" s="20">
        <f aca="true" t="shared" si="0" ref="F13:F21">SUM(G13:H13)</f>
        <v>420000</v>
      </c>
      <c r="G13" s="20">
        <v>360000</v>
      </c>
      <c r="H13" s="20">
        <v>60000</v>
      </c>
      <c r="I13" s="20">
        <v>0</v>
      </c>
      <c r="J13" s="20">
        <v>0</v>
      </c>
      <c r="K13" s="21">
        <v>0</v>
      </c>
      <c r="L13" s="22">
        <v>642874</v>
      </c>
      <c r="M13" s="36">
        <f aca="true" t="shared" si="1" ref="M13:M27">SUM(L13/E13)</f>
        <v>0.7025945355191257</v>
      </c>
      <c r="N13" s="54" t="s">
        <v>155</v>
      </c>
      <c r="O13" s="55"/>
      <c r="P13" s="55"/>
      <c r="Q13" s="55"/>
      <c r="R13" s="67"/>
    </row>
    <row r="14" spans="1:18" ht="146.25" customHeight="1" thickBot="1">
      <c r="A14" s="13">
        <v>2</v>
      </c>
      <c r="B14" s="8" t="s">
        <v>89</v>
      </c>
      <c r="C14" s="9" t="s">
        <v>6</v>
      </c>
      <c r="D14" s="9">
        <v>1850000</v>
      </c>
      <c r="E14" s="19">
        <v>540000</v>
      </c>
      <c r="F14" s="20">
        <f t="shared" si="0"/>
        <v>0</v>
      </c>
      <c r="G14" s="20">
        <v>0</v>
      </c>
      <c r="H14" s="20">
        <v>0</v>
      </c>
      <c r="I14" s="20">
        <v>0</v>
      </c>
      <c r="J14" s="20">
        <v>0</v>
      </c>
      <c r="K14" s="21">
        <v>0</v>
      </c>
      <c r="L14" s="22">
        <v>347409</v>
      </c>
      <c r="M14" s="36">
        <f t="shared" si="1"/>
        <v>0.64335</v>
      </c>
      <c r="N14" s="68" t="s">
        <v>136</v>
      </c>
      <c r="O14" s="69"/>
      <c r="P14" s="69"/>
      <c r="Q14" s="69"/>
      <c r="R14" s="70"/>
    </row>
    <row r="15" spans="1:18" ht="66" customHeight="1">
      <c r="A15" s="13">
        <v>3</v>
      </c>
      <c r="B15" s="8" t="s">
        <v>41</v>
      </c>
      <c r="C15" s="9" t="s">
        <v>6</v>
      </c>
      <c r="D15" s="9">
        <v>550000</v>
      </c>
      <c r="E15" s="19">
        <v>600000</v>
      </c>
      <c r="F15" s="20">
        <f t="shared" si="0"/>
        <v>150000</v>
      </c>
      <c r="G15" s="20">
        <f>40000+30000</f>
        <v>70000</v>
      </c>
      <c r="H15" s="20">
        <v>80000</v>
      </c>
      <c r="I15" s="20">
        <v>0</v>
      </c>
      <c r="J15" s="20">
        <v>0</v>
      </c>
      <c r="K15" s="21">
        <v>400000</v>
      </c>
      <c r="L15" s="22">
        <v>593106</v>
      </c>
      <c r="M15" s="36">
        <f t="shared" si="1"/>
        <v>0.98851</v>
      </c>
      <c r="N15" s="58" t="s">
        <v>126</v>
      </c>
      <c r="O15" s="59"/>
      <c r="P15" s="59"/>
      <c r="Q15" s="59"/>
      <c r="R15" s="60"/>
    </row>
    <row r="16" spans="1:18" ht="63.75" customHeight="1" thickBot="1">
      <c r="A16" s="13">
        <v>4</v>
      </c>
      <c r="B16" s="8" t="s">
        <v>69</v>
      </c>
      <c r="C16" s="9" t="s">
        <v>6</v>
      </c>
      <c r="D16" s="9">
        <v>750000</v>
      </c>
      <c r="E16" s="19">
        <v>830000</v>
      </c>
      <c r="F16" s="20">
        <f t="shared" si="0"/>
        <v>110000</v>
      </c>
      <c r="G16" s="20">
        <v>0</v>
      </c>
      <c r="H16" s="20">
        <v>110000</v>
      </c>
      <c r="I16" s="20">
        <v>0</v>
      </c>
      <c r="J16" s="20">
        <v>0</v>
      </c>
      <c r="K16" s="21">
        <v>590000</v>
      </c>
      <c r="L16" s="22">
        <v>819380</v>
      </c>
      <c r="M16" s="36">
        <f t="shared" si="1"/>
        <v>0.9872048192771085</v>
      </c>
      <c r="N16" s="54" t="s">
        <v>153</v>
      </c>
      <c r="O16" s="55"/>
      <c r="P16" s="55"/>
      <c r="Q16" s="55"/>
      <c r="R16" s="56"/>
    </row>
    <row r="17" spans="1:18" ht="61.5" customHeight="1">
      <c r="A17" s="13">
        <v>5</v>
      </c>
      <c r="B17" s="8" t="s">
        <v>84</v>
      </c>
      <c r="C17" s="9" t="s">
        <v>6</v>
      </c>
      <c r="D17" s="9">
        <v>373000</v>
      </c>
      <c r="E17" s="19">
        <v>373000</v>
      </c>
      <c r="F17" s="20">
        <f>SUM(G17:H17)</f>
        <v>0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22">
        <v>263130</v>
      </c>
      <c r="M17" s="36">
        <f t="shared" si="1"/>
        <v>0.7054423592493297</v>
      </c>
      <c r="N17" s="58" t="s">
        <v>126</v>
      </c>
      <c r="O17" s="59"/>
      <c r="P17" s="59"/>
      <c r="Q17" s="59"/>
      <c r="R17" s="60"/>
    </row>
    <row r="18" spans="1:18" ht="129" customHeight="1">
      <c r="A18" s="13">
        <v>6</v>
      </c>
      <c r="B18" s="8" t="s">
        <v>106</v>
      </c>
      <c r="C18" s="9" t="s">
        <v>6</v>
      </c>
      <c r="D18" s="9">
        <v>1550000</v>
      </c>
      <c r="E18" s="19">
        <v>1027000</v>
      </c>
      <c r="F18" s="20">
        <f t="shared" si="0"/>
        <v>0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22">
        <v>761749</v>
      </c>
      <c r="M18" s="36">
        <f t="shared" si="1"/>
        <v>0.7417224926971763</v>
      </c>
      <c r="N18" s="54" t="s">
        <v>120</v>
      </c>
      <c r="O18" s="55"/>
      <c r="P18" s="55"/>
      <c r="Q18" s="55"/>
      <c r="R18" s="56"/>
    </row>
    <row r="19" spans="1:18" ht="32.25" customHeight="1">
      <c r="A19" s="13">
        <v>7</v>
      </c>
      <c r="B19" s="8" t="s">
        <v>27</v>
      </c>
      <c r="C19" s="9" t="s">
        <v>6</v>
      </c>
      <c r="D19" s="9">
        <v>160000</v>
      </c>
      <c r="E19" s="19">
        <v>120000</v>
      </c>
      <c r="F19" s="20">
        <f t="shared" si="0"/>
        <v>60000</v>
      </c>
      <c r="G19" s="20">
        <v>60000</v>
      </c>
      <c r="H19" s="20">
        <v>0</v>
      </c>
      <c r="I19" s="20">
        <v>0</v>
      </c>
      <c r="J19" s="20">
        <v>0</v>
      </c>
      <c r="K19" s="21">
        <v>0</v>
      </c>
      <c r="L19" s="22">
        <v>120000</v>
      </c>
      <c r="M19" s="36">
        <f t="shared" si="1"/>
        <v>1</v>
      </c>
      <c r="N19" s="45" t="s">
        <v>125</v>
      </c>
      <c r="O19" s="46"/>
      <c r="P19" s="46"/>
      <c r="Q19" s="46"/>
      <c r="R19" s="53"/>
    </row>
    <row r="20" spans="1:18" ht="32.25" customHeight="1">
      <c r="A20" s="13">
        <v>8</v>
      </c>
      <c r="B20" s="8" t="s">
        <v>44</v>
      </c>
      <c r="C20" s="9" t="s">
        <v>6</v>
      </c>
      <c r="D20" s="9">
        <v>180000</v>
      </c>
      <c r="E20" s="19">
        <v>140000</v>
      </c>
      <c r="F20" s="20">
        <f t="shared" si="0"/>
        <v>50000</v>
      </c>
      <c r="G20" s="20">
        <v>50000</v>
      </c>
      <c r="H20" s="20">
        <v>0</v>
      </c>
      <c r="I20" s="20">
        <v>0</v>
      </c>
      <c r="J20" s="20">
        <v>0</v>
      </c>
      <c r="K20" s="21">
        <v>0</v>
      </c>
      <c r="L20" s="22">
        <v>140000</v>
      </c>
      <c r="M20" s="36">
        <f t="shared" si="1"/>
        <v>1</v>
      </c>
      <c r="N20" s="45" t="s">
        <v>125</v>
      </c>
      <c r="O20" s="46"/>
      <c r="P20" s="46"/>
      <c r="Q20" s="46"/>
      <c r="R20" s="53"/>
    </row>
    <row r="21" spans="1:18" ht="48" customHeight="1">
      <c r="A21" s="13">
        <v>9</v>
      </c>
      <c r="B21" s="8" t="s">
        <v>26</v>
      </c>
      <c r="C21" s="9" t="s">
        <v>6</v>
      </c>
      <c r="D21" s="9">
        <v>140000</v>
      </c>
      <c r="E21" s="19">
        <v>120000</v>
      </c>
      <c r="F21" s="20">
        <f t="shared" si="0"/>
        <v>40000</v>
      </c>
      <c r="G21" s="20">
        <v>40000</v>
      </c>
      <c r="H21" s="20">
        <v>0</v>
      </c>
      <c r="I21" s="20">
        <v>0</v>
      </c>
      <c r="J21" s="20">
        <v>0</v>
      </c>
      <c r="K21" s="21">
        <v>0</v>
      </c>
      <c r="L21" s="22">
        <v>119962</v>
      </c>
      <c r="M21" s="36">
        <f t="shared" si="1"/>
        <v>0.9996833333333334</v>
      </c>
      <c r="N21" s="54" t="s">
        <v>137</v>
      </c>
      <c r="O21" s="55"/>
      <c r="P21" s="55"/>
      <c r="Q21" s="55"/>
      <c r="R21" s="56"/>
    </row>
    <row r="22" spans="1:18" ht="48" customHeight="1">
      <c r="A22" s="13">
        <v>10</v>
      </c>
      <c r="B22" s="37" t="s">
        <v>71</v>
      </c>
      <c r="C22" s="9" t="s">
        <v>6</v>
      </c>
      <c r="D22" s="9">
        <v>188000</v>
      </c>
      <c r="E22" s="19">
        <v>250000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1">
        <v>0</v>
      </c>
      <c r="L22" s="22">
        <v>243243</v>
      </c>
      <c r="M22" s="36">
        <f t="shared" si="1"/>
        <v>0.972972</v>
      </c>
      <c r="N22" s="54" t="s">
        <v>161</v>
      </c>
      <c r="O22" s="55"/>
      <c r="P22" s="55"/>
      <c r="Q22" s="55"/>
      <c r="R22" s="56"/>
    </row>
    <row r="23" spans="1:18" ht="48" customHeight="1">
      <c r="A23" s="13">
        <v>11</v>
      </c>
      <c r="B23" s="8" t="s">
        <v>91</v>
      </c>
      <c r="C23" s="9" t="s">
        <v>6</v>
      </c>
      <c r="D23" s="9">
        <v>60000</v>
      </c>
      <c r="E23" s="19">
        <v>38000</v>
      </c>
      <c r="F23" s="20">
        <f>SUM(G23:H23)</f>
        <v>60000</v>
      </c>
      <c r="G23" s="20">
        <v>0</v>
      </c>
      <c r="H23" s="20">
        <v>60000</v>
      </c>
      <c r="I23" s="20">
        <v>0</v>
      </c>
      <c r="J23" s="20">
        <v>0</v>
      </c>
      <c r="K23" s="21">
        <v>0</v>
      </c>
      <c r="L23" s="22">
        <v>9177</v>
      </c>
      <c r="M23" s="36">
        <f t="shared" si="1"/>
        <v>0.2415</v>
      </c>
      <c r="N23" s="45" t="s">
        <v>121</v>
      </c>
      <c r="O23" s="46"/>
      <c r="P23" s="46"/>
      <c r="Q23" s="46"/>
      <c r="R23" s="53"/>
    </row>
    <row r="24" spans="1:18" ht="48" customHeight="1">
      <c r="A24" s="13">
        <v>12</v>
      </c>
      <c r="B24" s="37" t="s">
        <v>86</v>
      </c>
      <c r="C24" s="9" t="s">
        <v>6</v>
      </c>
      <c r="D24" s="9">
        <v>145000</v>
      </c>
      <c r="E24" s="19">
        <v>345000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1">
        <v>0</v>
      </c>
      <c r="L24" s="22">
        <v>344981</v>
      </c>
      <c r="M24" s="36">
        <f t="shared" si="1"/>
        <v>0.9999449275362319</v>
      </c>
      <c r="N24" s="54" t="s">
        <v>158</v>
      </c>
      <c r="O24" s="55"/>
      <c r="P24" s="55"/>
      <c r="Q24" s="55"/>
      <c r="R24" s="56"/>
    </row>
    <row r="25" spans="1:18" ht="48" customHeight="1">
      <c r="A25" s="13">
        <v>13</v>
      </c>
      <c r="B25" s="37" t="s">
        <v>70</v>
      </c>
      <c r="C25" s="9" t="s">
        <v>6</v>
      </c>
      <c r="D25" s="9">
        <v>1100000</v>
      </c>
      <c r="E25" s="19">
        <v>120000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">
        <v>0</v>
      </c>
      <c r="L25" s="22">
        <v>120000</v>
      </c>
      <c r="M25" s="36">
        <f t="shared" si="1"/>
        <v>1</v>
      </c>
      <c r="N25" s="54" t="s">
        <v>154</v>
      </c>
      <c r="O25" s="55"/>
      <c r="P25" s="55"/>
      <c r="Q25" s="55"/>
      <c r="R25" s="56"/>
    </row>
    <row r="26" spans="1:18" ht="32.25" customHeight="1">
      <c r="A26" s="13">
        <v>14</v>
      </c>
      <c r="B26" s="8" t="s">
        <v>24</v>
      </c>
      <c r="C26" s="9" t="s">
        <v>6</v>
      </c>
      <c r="D26" s="9">
        <v>30000</v>
      </c>
      <c r="E26" s="19">
        <f>SUM(F26+K26+I26+J26)</f>
        <v>30000</v>
      </c>
      <c r="F26" s="20">
        <f aca="true" t="shared" si="2" ref="F26:F53">SUM(G26:H26)</f>
        <v>30000</v>
      </c>
      <c r="G26" s="20">
        <v>30000</v>
      </c>
      <c r="H26" s="20">
        <v>0</v>
      </c>
      <c r="I26" s="20">
        <v>0</v>
      </c>
      <c r="J26" s="20">
        <v>0</v>
      </c>
      <c r="K26" s="21">
        <v>0</v>
      </c>
      <c r="L26" s="22">
        <v>19914</v>
      </c>
      <c r="M26" s="36">
        <f t="shared" si="1"/>
        <v>0.6638</v>
      </c>
      <c r="N26" s="45" t="s">
        <v>125</v>
      </c>
      <c r="O26" s="46"/>
      <c r="P26" s="46"/>
      <c r="Q26" s="46"/>
      <c r="R26" s="53"/>
    </row>
    <row r="27" spans="1:18" ht="37.5" customHeight="1">
      <c r="A27" s="13">
        <v>15</v>
      </c>
      <c r="B27" s="8" t="s">
        <v>32</v>
      </c>
      <c r="C27" s="9" t="s">
        <v>6</v>
      </c>
      <c r="D27" s="9">
        <v>2210000</v>
      </c>
      <c r="E27" s="19">
        <v>2280000</v>
      </c>
      <c r="F27" s="20">
        <f t="shared" si="2"/>
        <v>50000</v>
      </c>
      <c r="G27" s="20">
        <v>50000</v>
      </c>
      <c r="H27" s="20">
        <v>0</v>
      </c>
      <c r="I27" s="20">
        <v>0</v>
      </c>
      <c r="J27" s="20">
        <v>0</v>
      </c>
      <c r="K27" s="21">
        <v>1800000</v>
      </c>
      <c r="L27" s="22">
        <v>2254038</v>
      </c>
      <c r="M27" s="36">
        <f t="shared" si="1"/>
        <v>0.9886131578947368</v>
      </c>
      <c r="N27" s="54" t="s">
        <v>156</v>
      </c>
      <c r="O27" s="55"/>
      <c r="P27" s="55"/>
      <c r="Q27" s="55"/>
      <c r="R27" s="56"/>
    </row>
    <row r="28" spans="1:18" ht="21" customHeight="1">
      <c r="A28" s="13">
        <v>16</v>
      </c>
      <c r="B28" s="37" t="s">
        <v>79</v>
      </c>
      <c r="C28" s="9" t="s">
        <v>80</v>
      </c>
      <c r="D28" s="9">
        <v>50000</v>
      </c>
      <c r="E28" s="19">
        <v>50000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1">
        <v>0</v>
      </c>
      <c r="L28" s="22">
        <v>0</v>
      </c>
      <c r="M28" s="36">
        <f aca="true" t="shared" si="3" ref="M28:M95">SUM(L28/E28)</f>
        <v>0</v>
      </c>
      <c r="N28" s="45" t="s">
        <v>122</v>
      </c>
      <c r="O28" s="46"/>
      <c r="P28" s="46"/>
      <c r="Q28" s="46"/>
      <c r="R28" s="47"/>
    </row>
    <row r="29" spans="1:18" ht="21" customHeight="1">
      <c r="A29" s="13">
        <v>17</v>
      </c>
      <c r="B29" s="23" t="s">
        <v>51</v>
      </c>
      <c r="C29" s="9" t="s">
        <v>7</v>
      </c>
      <c r="D29" s="25">
        <v>250000</v>
      </c>
      <c r="E29" s="19">
        <v>150000</v>
      </c>
      <c r="F29" s="20">
        <f>SUM(G29:H29)</f>
        <v>250000</v>
      </c>
      <c r="G29" s="20">
        <v>250000</v>
      </c>
      <c r="H29" s="20">
        <v>0</v>
      </c>
      <c r="I29" s="20">
        <v>0</v>
      </c>
      <c r="J29" s="20">
        <v>0</v>
      </c>
      <c r="K29" s="21">
        <v>0</v>
      </c>
      <c r="L29" s="22">
        <v>0</v>
      </c>
      <c r="M29" s="36">
        <f t="shared" si="3"/>
        <v>0</v>
      </c>
      <c r="N29" s="45" t="s">
        <v>122</v>
      </c>
      <c r="O29" s="46"/>
      <c r="P29" s="46"/>
      <c r="Q29" s="46"/>
      <c r="R29" s="47"/>
    </row>
    <row r="30" spans="1:18" ht="63" customHeight="1">
      <c r="A30" s="13">
        <v>18</v>
      </c>
      <c r="B30" s="8" t="s">
        <v>76</v>
      </c>
      <c r="C30" s="9" t="s">
        <v>7</v>
      </c>
      <c r="D30" s="9">
        <v>3115723</v>
      </c>
      <c r="E30" s="19">
        <v>20000</v>
      </c>
      <c r="F30" s="20">
        <f>SUM(G30:H30)</f>
        <v>20000</v>
      </c>
      <c r="G30" s="20">
        <v>20000</v>
      </c>
      <c r="H30" s="20">
        <v>0</v>
      </c>
      <c r="I30" s="20">
        <v>0</v>
      </c>
      <c r="J30" s="20">
        <v>0</v>
      </c>
      <c r="K30" s="21">
        <v>0</v>
      </c>
      <c r="L30" s="22">
        <v>0</v>
      </c>
      <c r="M30" s="36">
        <f t="shared" si="3"/>
        <v>0</v>
      </c>
      <c r="N30" s="45" t="s">
        <v>138</v>
      </c>
      <c r="O30" s="46"/>
      <c r="P30" s="46"/>
      <c r="Q30" s="46"/>
      <c r="R30" s="53"/>
    </row>
    <row r="31" spans="1:18" ht="32.25" customHeight="1">
      <c r="A31" s="13">
        <v>19</v>
      </c>
      <c r="B31" s="8" t="s">
        <v>62</v>
      </c>
      <c r="C31" s="9" t="s">
        <v>7</v>
      </c>
      <c r="D31" s="9">
        <v>250000</v>
      </c>
      <c r="E31" s="19">
        <v>173360</v>
      </c>
      <c r="F31" s="20">
        <f>SUM(G31:H31)</f>
        <v>250000</v>
      </c>
      <c r="G31" s="20">
        <v>250000</v>
      </c>
      <c r="H31" s="20">
        <v>0</v>
      </c>
      <c r="I31" s="20">
        <v>0</v>
      </c>
      <c r="J31" s="20">
        <v>0</v>
      </c>
      <c r="K31" s="21">
        <v>0</v>
      </c>
      <c r="L31" s="22">
        <v>173360</v>
      </c>
      <c r="M31" s="36">
        <f t="shared" si="3"/>
        <v>1</v>
      </c>
      <c r="N31" s="45" t="s">
        <v>109</v>
      </c>
      <c r="O31" s="46"/>
      <c r="P31" s="46"/>
      <c r="Q31" s="46"/>
      <c r="R31" s="53"/>
    </row>
    <row r="32" spans="1:18" ht="31.5" customHeight="1">
      <c r="A32" s="13">
        <v>20</v>
      </c>
      <c r="B32" s="8" t="s">
        <v>30</v>
      </c>
      <c r="C32" s="9" t="s">
        <v>7</v>
      </c>
      <c r="D32" s="9">
        <v>1200000</v>
      </c>
      <c r="E32" s="19">
        <v>500000</v>
      </c>
      <c r="F32" s="20">
        <f t="shared" si="2"/>
        <v>100000</v>
      </c>
      <c r="G32" s="20">
        <v>100000</v>
      </c>
      <c r="H32" s="20">
        <v>0</v>
      </c>
      <c r="I32" s="20">
        <v>0</v>
      </c>
      <c r="J32" s="20">
        <v>0</v>
      </c>
      <c r="K32" s="21">
        <v>600000</v>
      </c>
      <c r="L32" s="22">
        <v>498636</v>
      </c>
      <c r="M32" s="36">
        <f t="shared" si="3"/>
        <v>0.997272</v>
      </c>
      <c r="N32" s="45" t="s">
        <v>109</v>
      </c>
      <c r="O32" s="46"/>
      <c r="P32" s="46"/>
      <c r="Q32" s="46"/>
      <c r="R32" s="53"/>
    </row>
    <row r="33" spans="1:18" ht="45.75" customHeight="1">
      <c r="A33" s="13">
        <v>21</v>
      </c>
      <c r="B33" s="8" t="s">
        <v>57</v>
      </c>
      <c r="C33" s="9" t="s">
        <v>7</v>
      </c>
      <c r="D33" s="9">
        <v>420000</v>
      </c>
      <c r="E33" s="19">
        <v>400000</v>
      </c>
      <c r="F33" s="20">
        <f t="shared" si="2"/>
        <v>60000</v>
      </c>
      <c r="G33" s="20">
        <v>60000</v>
      </c>
      <c r="H33" s="20">
        <v>0</v>
      </c>
      <c r="I33" s="20">
        <v>0</v>
      </c>
      <c r="J33" s="20">
        <v>0</v>
      </c>
      <c r="K33" s="21">
        <v>150000</v>
      </c>
      <c r="L33" s="22">
        <v>399350</v>
      </c>
      <c r="M33" s="36">
        <f t="shared" si="3"/>
        <v>0.998375</v>
      </c>
      <c r="N33" s="45" t="s">
        <v>127</v>
      </c>
      <c r="O33" s="46"/>
      <c r="P33" s="46"/>
      <c r="Q33" s="46"/>
      <c r="R33" s="53"/>
    </row>
    <row r="34" spans="1:18" ht="45.75" customHeight="1">
      <c r="A34" s="13">
        <v>22</v>
      </c>
      <c r="B34" s="8" t="s">
        <v>56</v>
      </c>
      <c r="C34" s="9" t="s">
        <v>7</v>
      </c>
      <c r="D34" s="9">
        <v>600000</v>
      </c>
      <c r="E34" s="19">
        <v>550000</v>
      </c>
      <c r="F34" s="20">
        <f t="shared" si="2"/>
        <v>50000</v>
      </c>
      <c r="G34" s="20">
        <v>50000</v>
      </c>
      <c r="H34" s="20">
        <v>0</v>
      </c>
      <c r="I34" s="20">
        <v>0</v>
      </c>
      <c r="J34" s="20">
        <v>0</v>
      </c>
      <c r="K34" s="21">
        <v>350000</v>
      </c>
      <c r="L34" s="22">
        <v>540684</v>
      </c>
      <c r="M34" s="36">
        <f t="shared" si="3"/>
        <v>0.9830618181818181</v>
      </c>
      <c r="N34" s="45" t="s">
        <v>127</v>
      </c>
      <c r="O34" s="46"/>
      <c r="P34" s="46"/>
      <c r="Q34" s="46"/>
      <c r="R34" s="53"/>
    </row>
    <row r="35" spans="1:18" ht="22.5" customHeight="1">
      <c r="A35" s="13">
        <v>23</v>
      </c>
      <c r="B35" s="8" t="s">
        <v>33</v>
      </c>
      <c r="C35" s="9" t="s">
        <v>7</v>
      </c>
      <c r="D35" s="9">
        <v>460000</v>
      </c>
      <c r="E35" s="19">
        <v>470000</v>
      </c>
      <c r="F35" s="20">
        <f t="shared" si="2"/>
        <v>50000</v>
      </c>
      <c r="G35" s="20">
        <v>50000</v>
      </c>
      <c r="H35" s="20">
        <v>0</v>
      </c>
      <c r="I35" s="20">
        <v>0</v>
      </c>
      <c r="J35" s="20">
        <v>0</v>
      </c>
      <c r="K35" s="21">
        <v>210000</v>
      </c>
      <c r="L35" s="22">
        <v>430400</v>
      </c>
      <c r="M35" s="36">
        <f t="shared" si="3"/>
        <v>0.9157446808510639</v>
      </c>
      <c r="N35" s="45" t="s">
        <v>127</v>
      </c>
      <c r="O35" s="46"/>
      <c r="P35" s="46"/>
      <c r="Q35" s="46"/>
      <c r="R35" s="53"/>
    </row>
    <row r="36" spans="1:18" ht="19.5" customHeight="1">
      <c r="A36" s="13">
        <v>24</v>
      </c>
      <c r="B36" s="8" t="s">
        <v>60</v>
      </c>
      <c r="C36" s="9" t="s">
        <v>7</v>
      </c>
      <c r="D36" s="9">
        <v>350000</v>
      </c>
      <c r="E36" s="19">
        <v>394000</v>
      </c>
      <c r="F36" s="20">
        <f t="shared" si="2"/>
        <v>50000</v>
      </c>
      <c r="G36" s="20">
        <v>50000</v>
      </c>
      <c r="H36" s="20">
        <v>0</v>
      </c>
      <c r="I36" s="20">
        <v>0</v>
      </c>
      <c r="J36" s="20">
        <v>0</v>
      </c>
      <c r="K36" s="21">
        <v>120000</v>
      </c>
      <c r="L36" s="22">
        <v>393104</v>
      </c>
      <c r="M36" s="36">
        <f t="shared" si="3"/>
        <v>0.9977258883248731</v>
      </c>
      <c r="N36" s="45" t="s">
        <v>127</v>
      </c>
      <c r="O36" s="46"/>
      <c r="P36" s="46"/>
      <c r="Q36" s="46"/>
      <c r="R36" s="53"/>
    </row>
    <row r="37" spans="1:18" ht="45.75" customHeight="1">
      <c r="A37" s="13">
        <v>25</v>
      </c>
      <c r="B37" s="8" t="s">
        <v>77</v>
      </c>
      <c r="C37" s="9" t="s">
        <v>7</v>
      </c>
      <c r="D37" s="9">
        <v>315000</v>
      </c>
      <c r="E37" s="19">
        <v>420000</v>
      </c>
      <c r="F37" s="20">
        <f t="shared" si="2"/>
        <v>40000</v>
      </c>
      <c r="G37" s="20">
        <v>40000</v>
      </c>
      <c r="H37" s="20">
        <v>0</v>
      </c>
      <c r="I37" s="20">
        <v>0</v>
      </c>
      <c r="J37" s="20">
        <v>0</v>
      </c>
      <c r="K37" s="21">
        <v>100000</v>
      </c>
      <c r="L37" s="22">
        <v>420000</v>
      </c>
      <c r="M37" s="36">
        <f t="shared" si="3"/>
        <v>1</v>
      </c>
      <c r="N37" s="54" t="s">
        <v>110</v>
      </c>
      <c r="O37" s="55"/>
      <c r="P37" s="55"/>
      <c r="Q37" s="55"/>
      <c r="R37" s="56"/>
    </row>
    <row r="38" spans="1:18" ht="30.75" customHeight="1">
      <c r="A38" s="13">
        <v>26</v>
      </c>
      <c r="B38" s="8" t="s">
        <v>49</v>
      </c>
      <c r="C38" s="9" t="s">
        <v>7</v>
      </c>
      <c r="D38" s="9">
        <v>100000</v>
      </c>
      <c r="E38" s="19">
        <v>60000</v>
      </c>
      <c r="F38" s="20">
        <f t="shared" si="2"/>
        <v>100000</v>
      </c>
      <c r="G38" s="20">
        <v>100000</v>
      </c>
      <c r="H38" s="20">
        <v>0</v>
      </c>
      <c r="I38" s="20">
        <v>0</v>
      </c>
      <c r="J38" s="20">
        <v>0</v>
      </c>
      <c r="K38" s="21">
        <v>0</v>
      </c>
      <c r="L38" s="22">
        <v>57056</v>
      </c>
      <c r="M38" s="36">
        <f t="shared" si="3"/>
        <v>0.9509333333333333</v>
      </c>
      <c r="N38" s="45" t="s">
        <v>128</v>
      </c>
      <c r="O38" s="46"/>
      <c r="P38" s="46"/>
      <c r="Q38" s="46"/>
      <c r="R38" s="53"/>
    </row>
    <row r="39" spans="1:18" ht="36.75" customHeight="1">
      <c r="A39" s="13">
        <v>27</v>
      </c>
      <c r="B39" s="8" t="s">
        <v>50</v>
      </c>
      <c r="C39" s="9" t="s">
        <v>7</v>
      </c>
      <c r="D39" s="9">
        <v>170000</v>
      </c>
      <c r="E39" s="19">
        <v>170000</v>
      </c>
      <c r="F39" s="20">
        <f>SUM(G39+R39+J39+K39)</f>
        <v>100000</v>
      </c>
      <c r="G39" s="20">
        <v>100000</v>
      </c>
      <c r="H39" s="19">
        <f>SUM(I39+T39+R39+S39)</f>
        <v>0</v>
      </c>
      <c r="I39" s="19">
        <f>SUM(J39+U39+S39+T39)</f>
        <v>0</v>
      </c>
      <c r="J39" s="19">
        <f>SUM(K39+V39+T39+U39)</f>
        <v>0</v>
      </c>
      <c r="K39" s="24">
        <f>SUM(R39+W39+U39+V39)</f>
        <v>0</v>
      </c>
      <c r="L39" s="22">
        <v>169998</v>
      </c>
      <c r="M39" s="36">
        <f t="shared" si="3"/>
        <v>0.9999882352941176</v>
      </c>
      <c r="N39" s="45" t="s">
        <v>163</v>
      </c>
      <c r="O39" s="46"/>
      <c r="P39" s="46"/>
      <c r="Q39" s="46"/>
      <c r="R39" s="53"/>
    </row>
    <row r="40" spans="1:18" ht="63" customHeight="1">
      <c r="A40" s="13">
        <v>28</v>
      </c>
      <c r="B40" s="8" t="s">
        <v>78</v>
      </c>
      <c r="C40" s="9" t="s">
        <v>7</v>
      </c>
      <c r="D40" s="9">
        <v>921690</v>
      </c>
      <c r="E40" s="19">
        <v>900000</v>
      </c>
      <c r="F40" s="20">
        <f t="shared" si="2"/>
        <v>322592</v>
      </c>
      <c r="G40" s="20">
        <v>322592</v>
      </c>
      <c r="H40" s="20">
        <v>0</v>
      </c>
      <c r="I40" s="20">
        <v>599098</v>
      </c>
      <c r="J40" s="20">
        <v>0</v>
      </c>
      <c r="K40" s="21">
        <v>0</v>
      </c>
      <c r="L40" s="22">
        <v>900000</v>
      </c>
      <c r="M40" s="36">
        <f t="shared" si="3"/>
        <v>1</v>
      </c>
      <c r="N40" s="54" t="s">
        <v>129</v>
      </c>
      <c r="O40" s="55"/>
      <c r="P40" s="55"/>
      <c r="Q40" s="55"/>
      <c r="R40" s="56"/>
    </row>
    <row r="41" spans="1:18" ht="35.25" customHeight="1">
      <c r="A41" s="13">
        <v>29</v>
      </c>
      <c r="B41" s="8" t="s">
        <v>58</v>
      </c>
      <c r="C41" s="9" t="s">
        <v>7</v>
      </c>
      <c r="D41" s="9">
        <v>140000</v>
      </c>
      <c r="E41" s="19">
        <v>110000</v>
      </c>
      <c r="F41" s="20">
        <f t="shared" si="2"/>
        <v>40000</v>
      </c>
      <c r="G41" s="20">
        <v>40000</v>
      </c>
      <c r="H41" s="20">
        <v>0</v>
      </c>
      <c r="I41" s="20">
        <v>0</v>
      </c>
      <c r="J41" s="20">
        <v>0</v>
      </c>
      <c r="K41" s="21">
        <v>100000</v>
      </c>
      <c r="L41" s="22">
        <v>108596</v>
      </c>
      <c r="M41" s="36">
        <f t="shared" si="3"/>
        <v>0.9872363636363637</v>
      </c>
      <c r="N41" s="45" t="s">
        <v>127</v>
      </c>
      <c r="O41" s="46"/>
      <c r="P41" s="46"/>
      <c r="Q41" s="46"/>
      <c r="R41" s="53"/>
    </row>
    <row r="42" spans="1:18" ht="65.25" customHeight="1">
      <c r="A42" s="13">
        <v>30</v>
      </c>
      <c r="B42" s="8" t="s">
        <v>45</v>
      </c>
      <c r="C42" s="9" t="s">
        <v>7</v>
      </c>
      <c r="D42" s="9">
        <v>1350000</v>
      </c>
      <c r="E42" s="19">
        <v>180000</v>
      </c>
      <c r="F42" s="20">
        <f t="shared" si="2"/>
        <v>60000</v>
      </c>
      <c r="G42" s="20">
        <v>60000</v>
      </c>
      <c r="H42" s="20">
        <v>0</v>
      </c>
      <c r="I42" s="20">
        <v>0</v>
      </c>
      <c r="J42" s="20">
        <v>0</v>
      </c>
      <c r="K42" s="21">
        <v>350000</v>
      </c>
      <c r="L42" s="22">
        <v>179997</v>
      </c>
      <c r="M42" s="36">
        <f t="shared" si="3"/>
        <v>0.9999833333333333</v>
      </c>
      <c r="N42" s="54" t="s">
        <v>162</v>
      </c>
      <c r="O42" s="55"/>
      <c r="P42" s="55"/>
      <c r="Q42" s="55"/>
      <c r="R42" s="56"/>
    </row>
    <row r="43" spans="1:18" ht="32.25" customHeight="1">
      <c r="A43" s="13">
        <v>31</v>
      </c>
      <c r="B43" s="8" t="s">
        <v>59</v>
      </c>
      <c r="C43" s="9" t="s">
        <v>7</v>
      </c>
      <c r="D43" s="9">
        <v>45000</v>
      </c>
      <c r="E43" s="19">
        <v>25000</v>
      </c>
      <c r="F43" s="20">
        <f t="shared" si="2"/>
        <v>35000</v>
      </c>
      <c r="G43" s="20">
        <v>35000</v>
      </c>
      <c r="H43" s="20">
        <v>0</v>
      </c>
      <c r="I43" s="20">
        <v>0</v>
      </c>
      <c r="J43" s="20">
        <v>0</v>
      </c>
      <c r="K43" s="21">
        <v>0</v>
      </c>
      <c r="L43" s="22">
        <v>23058</v>
      </c>
      <c r="M43" s="36">
        <f t="shared" si="3"/>
        <v>0.92232</v>
      </c>
      <c r="N43" s="45" t="s">
        <v>127</v>
      </c>
      <c r="O43" s="46"/>
      <c r="P43" s="46"/>
      <c r="Q43" s="46"/>
      <c r="R43" s="53"/>
    </row>
    <row r="44" spans="1:18" ht="35.25" customHeight="1">
      <c r="A44" s="13">
        <v>32</v>
      </c>
      <c r="B44" s="8" t="s">
        <v>29</v>
      </c>
      <c r="C44" s="9" t="s">
        <v>7</v>
      </c>
      <c r="D44" s="9">
        <v>81000</v>
      </c>
      <c r="E44" s="19">
        <v>81000</v>
      </c>
      <c r="F44" s="20">
        <f t="shared" si="2"/>
        <v>81000</v>
      </c>
      <c r="G44" s="20">
        <v>81000</v>
      </c>
      <c r="H44" s="20">
        <v>0</v>
      </c>
      <c r="I44" s="20">
        <v>0</v>
      </c>
      <c r="J44" s="20">
        <v>0</v>
      </c>
      <c r="K44" s="21">
        <v>0</v>
      </c>
      <c r="L44" s="22">
        <v>0</v>
      </c>
      <c r="M44" s="36">
        <f t="shared" si="3"/>
        <v>0</v>
      </c>
      <c r="N44" s="45" t="s">
        <v>122</v>
      </c>
      <c r="O44" s="46"/>
      <c r="P44" s="46"/>
      <c r="Q44" s="46"/>
      <c r="R44" s="53"/>
    </row>
    <row r="45" spans="1:18" ht="33.75" customHeight="1">
      <c r="A45" s="13">
        <v>33</v>
      </c>
      <c r="B45" s="37" t="s">
        <v>95</v>
      </c>
      <c r="C45" s="9" t="s">
        <v>7</v>
      </c>
      <c r="D45" s="9">
        <v>0</v>
      </c>
      <c r="E45" s="19">
        <v>285000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 s="22">
        <v>212700</v>
      </c>
      <c r="M45" s="36">
        <f t="shared" si="3"/>
        <v>0.7463157894736843</v>
      </c>
      <c r="N45" s="45" t="s">
        <v>127</v>
      </c>
      <c r="O45" s="46"/>
      <c r="P45" s="46"/>
      <c r="Q45" s="46"/>
      <c r="R45" s="53"/>
    </row>
    <row r="46" spans="1:18" ht="30" customHeight="1">
      <c r="A46" s="13">
        <v>34</v>
      </c>
      <c r="B46" s="37" t="s">
        <v>72</v>
      </c>
      <c r="C46" s="9" t="s">
        <v>7</v>
      </c>
      <c r="D46" s="9">
        <v>0</v>
      </c>
      <c r="E46" s="19">
        <v>80000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 s="22">
        <v>48060</v>
      </c>
      <c r="M46" s="36">
        <f t="shared" si="3"/>
        <v>0.60075</v>
      </c>
      <c r="N46" s="45" t="s">
        <v>127</v>
      </c>
      <c r="O46" s="46"/>
      <c r="P46" s="46"/>
      <c r="Q46" s="46"/>
      <c r="R46" s="53"/>
    </row>
    <row r="47" spans="1:18" ht="63.75" customHeight="1">
      <c r="A47" s="13">
        <v>35</v>
      </c>
      <c r="B47" s="8" t="s">
        <v>66</v>
      </c>
      <c r="C47" s="9" t="s">
        <v>11</v>
      </c>
      <c r="D47" s="9">
        <v>1410000</v>
      </c>
      <c r="E47" s="19">
        <v>30000</v>
      </c>
      <c r="F47" s="20">
        <f t="shared" si="2"/>
        <v>210000</v>
      </c>
      <c r="G47" s="20">
        <v>210000</v>
      </c>
      <c r="H47" s="20">
        <v>0</v>
      </c>
      <c r="I47" s="20">
        <v>0</v>
      </c>
      <c r="J47" s="20">
        <v>0</v>
      </c>
      <c r="K47" s="21">
        <v>0</v>
      </c>
      <c r="L47" s="22">
        <v>30000</v>
      </c>
      <c r="M47" s="36">
        <f t="shared" si="3"/>
        <v>1</v>
      </c>
      <c r="N47" s="45" t="s">
        <v>127</v>
      </c>
      <c r="O47" s="46"/>
      <c r="P47" s="46"/>
      <c r="Q47" s="46"/>
      <c r="R47" s="53"/>
    </row>
    <row r="48" spans="1:18" ht="64.5" customHeight="1">
      <c r="A48" s="13">
        <v>36</v>
      </c>
      <c r="B48" s="8" t="s">
        <v>85</v>
      </c>
      <c r="C48" s="9" t="s">
        <v>11</v>
      </c>
      <c r="D48" s="9">
        <v>600000</v>
      </c>
      <c r="E48" s="19">
        <v>820000</v>
      </c>
      <c r="F48" s="20">
        <f t="shared" si="2"/>
        <v>100000</v>
      </c>
      <c r="G48" s="20">
        <v>100000</v>
      </c>
      <c r="H48" s="20">
        <v>0</v>
      </c>
      <c r="I48" s="20">
        <v>0</v>
      </c>
      <c r="J48" s="20">
        <v>0</v>
      </c>
      <c r="K48" s="21">
        <v>500000</v>
      </c>
      <c r="L48" s="22">
        <v>820000</v>
      </c>
      <c r="M48" s="36">
        <f t="shared" si="3"/>
        <v>1</v>
      </c>
      <c r="N48" s="45" t="s">
        <v>130</v>
      </c>
      <c r="O48" s="46"/>
      <c r="P48" s="46"/>
      <c r="Q48" s="46"/>
      <c r="R48" s="53"/>
    </row>
    <row r="49" spans="1:18" ht="109.5" customHeight="1">
      <c r="A49" s="13">
        <v>37</v>
      </c>
      <c r="B49" s="34" t="s">
        <v>139</v>
      </c>
      <c r="C49" s="9" t="s">
        <v>11</v>
      </c>
      <c r="D49" s="8">
        <v>2140000</v>
      </c>
      <c r="E49" s="19">
        <v>1135000</v>
      </c>
      <c r="F49" s="20">
        <f t="shared" si="2"/>
        <v>160000</v>
      </c>
      <c r="G49" s="20">
        <v>160000</v>
      </c>
      <c r="H49" s="20">
        <v>0</v>
      </c>
      <c r="I49" s="20">
        <v>0</v>
      </c>
      <c r="J49" s="20">
        <v>0</v>
      </c>
      <c r="K49" s="21">
        <v>900000</v>
      </c>
      <c r="L49" s="22">
        <v>594927</v>
      </c>
      <c r="M49" s="36">
        <f t="shared" si="3"/>
        <v>0.5241647577092511</v>
      </c>
      <c r="N49" s="54" t="s">
        <v>140</v>
      </c>
      <c r="O49" s="55"/>
      <c r="P49" s="55"/>
      <c r="Q49" s="55"/>
      <c r="R49" s="56"/>
    </row>
    <row r="50" spans="1:18" ht="143.25" customHeight="1">
      <c r="A50" s="13">
        <v>38</v>
      </c>
      <c r="B50" s="8" t="s">
        <v>141</v>
      </c>
      <c r="C50" s="9" t="s">
        <v>9</v>
      </c>
      <c r="D50" s="9">
        <v>210000</v>
      </c>
      <c r="E50" s="19">
        <v>75000</v>
      </c>
      <c r="F50" s="20">
        <f t="shared" si="2"/>
        <v>135000</v>
      </c>
      <c r="G50" s="20">
        <v>135000</v>
      </c>
      <c r="H50" s="20">
        <v>0</v>
      </c>
      <c r="I50" s="20">
        <v>0</v>
      </c>
      <c r="J50" s="20">
        <v>0</v>
      </c>
      <c r="K50" s="21">
        <v>0</v>
      </c>
      <c r="L50" s="22">
        <v>74548</v>
      </c>
      <c r="M50" s="36">
        <f t="shared" si="3"/>
        <v>0.9939733333333334</v>
      </c>
      <c r="N50" s="54" t="s">
        <v>142</v>
      </c>
      <c r="O50" s="55"/>
      <c r="P50" s="55"/>
      <c r="Q50" s="55"/>
      <c r="R50" s="56"/>
    </row>
    <row r="51" spans="1:18" ht="49.5" customHeight="1">
      <c r="A51" s="13">
        <v>39</v>
      </c>
      <c r="B51" s="8" t="s">
        <v>46</v>
      </c>
      <c r="C51" s="9" t="s">
        <v>31</v>
      </c>
      <c r="D51" s="9">
        <v>2350000</v>
      </c>
      <c r="E51" s="19">
        <v>806640</v>
      </c>
      <c r="F51" s="20">
        <f t="shared" si="2"/>
        <v>750000</v>
      </c>
      <c r="G51" s="20">
        <v>750000</v>
      </c>
      <c r="H51" s="20">
        <v>0</v>
      </c>
      <c r="I51" s="20">
        <v>0</v>
      </c>
      <c r="J51" s="20">
        <v>0</v>
      </c>
      <c r="K51" s="21">
        <v>0</v>
      </c>
      <c r="L51" s="22">
        <v>750000</v>
      </c>
      <c r="M51" s="40">
        <f t="shared" si="3"/>
        <v>0.9297828027372805</v>
      </c>
      <c r="N51" s="54" t="s">
        <v>111</v>
      </c>
      <c r="O51" s="55"/>
      <c r="P51" s="55"/>
      <c r="Q51" s="55"/>
      <c r="R51" s="56"/>
    </row>
    <row r="52" spans="1:18" ht="21.75" customHeight="1">
      <c r="A52" s="13">
        <v>40</v>
      </c>
      <c r="B52" s="8" t="s">
        <v>94</v>
      </c>
      <c r="C52" s="9" t="s">
        <v>31</v>
      </c>
      <c r="D52" s="9"/>
      <c r="E52" s="19">
        <v>30000</v>
      </c>
      <c r="F52" s="20"/>
      <c r="G52" s="20"/>
      <c r="H52" s="20"/>
      <c r="I52" s="20"/>
      <c r="J52" s="20"/>
      <c r="K52" s="21"/>
      <c r="L52" s="22">
        <v>30000</v>
      </c>
      <c r="M52" s="36">
        <f t="shared" si="3"/>
        <v>1</v>
      </c>
      <c r="N52" s="45" t="s">
        <v>112</v>
      </c>
      <c r="O52" s="46"/>
      <c r="P52" s="46"/>
      <c r="Q52" s="46"/>
      <c r="R52" s="53"/>
    </row>
    <row r="53" spans="1:18" ht="36.75" customHeight="1">
      <c r="A53" s="13">
        <v>41</v>
      </c>
      <c r="B53" s="8" t="s">
        <v>143</v>
      </c>
      <c r="C53" s="9" t="s">
        <v>21</v>
      </c>
      <c r="D53" s="9">
        <v>30000</v>
      </c>
      <c r="E53" s="19">
        <v>8730</v>
      </c>
      <c r="F53" s="20">
        <f t="shared" si="2"/>
        <v>10000</v>
      </c>
      <c r="G53" s="20">
        <v>10000</v>
      </c>
      <c r="H53" s="20">
        <v>0</v>
      </c>
      <c r="I53" s="20">
        <v>0</v>
      </c>
      <c r="J53" s="20">
        <v>0</v>
      </c>
      <c r="K53" s="21">
        <v>0</v>
      </c>
      <c r="L53" s="22">
        <v>8730</v>
      </c>
      <c r="M53" s="36">
        <f t="shared" si="3"/>
        <v>1</v>
      </c>
      <c r="N53" s="45" t="s">
        <v>127</v>
      </c>
      <c r="O53" s="46"/>
      <c r="P53" s="46"/>
      <c r="Q53" s="46"/>
      <c r="R53" s="47"/>
    </row>
    <row r="54" spans="1:18" ht="49.5" customHeight="1">
      <c r="A54" s="13">
        <v>42</v>
      </c>
      <c r="B54" s="23" t="s">
        <v>104</v>
      </c>
      <c r="C54" s="9" t="s">
        <v>25</v>
      </c>
      <c r="D54" s="9">
        <v>900000</v>
      </c>
      <c r="E54" s="19">
        <v>273000</v>
      </c>
      <c r="F54" s="20">
        <f>SUM(G54:H54)</f>
        <v>173000</v>
      </c>
      <c r="G54" s="20">
        <v>173000</v>
      </c>
      <c r="H54" s="20">
        <v>0</v>
      </c>
      <c r="I54" s="20">
        <v>0</v>
      </c>
      <c r="J54" s="20">
        <v>0</v>
      </c>
      <c r="K54" s="21">
        <v>100000</v>
      </c>
      <c r="L54" s="22">
        <v>272341</v>
      </c>
      <c r="M54" s="36">
        <f t="shared" si="3"/>
        <v>0.9975860805860806</v>
      </c>
      <c r="N54" s="54" t="s">
        <v>164</v>
      </c>
      <c r="O54" s="55"/>
      <c r="P54" s="55"/>
      <c r="Q54" s="55"/>
      <c r="R54" s="56"/>
    </row>
    <row r="55" spans="1:18" ht="34.5" customHeight="1">
      <c r="A55" s="13">
        <v>43</v>
      </c>
      <c r="B55" s="8" t="s">
        <v>93</v>
      </c>
      <c r="C55" s="9" t="s">
        <v>22</v>
      </c>
      <c r="D55" s="9">
        <v>60000</v>
      </c>
      <c r="E55" s="19">
        <v>34880</v>
      </c>
      <c r="F55" s="20">
        <f>SUM(G55:H55)</f>
        <v>45000</v>
      </c>
      <c r="G55" s="20">
        <v>45000</v>
      </c>
      <c r="H55" s="20">
        <v>0</v>
      </c>
      <c r="I55" s="20">
        <v>0</v>
      </c>
      <c r="J55" s="20">
        <v>0</v>
      </c>
      <c r="K55" s="21">
        <v>0</v>
      </c>
      <c r="L55" s="22">
        <v>34880</v>
      </c>
      <c r="M55" s="36">
        <f t="shared" si="3"/>
        <v>1</v>
      </c>
      <c r="N55" s="45" t="s">
        <v>112</v>
      </c>
      <c r="O55" s="46"/>
      <c r="P55" s="46"/>
      <c r="Q55" s="46"/>
      <c r="R55" s="53"/>
    </row>
    <row r="56" spans="1:18" ht="48" customHeight="1">
      <c r="A56" s="13">
        <v>44</v>
      </c>
      <c r="B56" s="8" t="s">
        <v>34</v>
      </c>
      <c r="C56" s="9" t="s">
        <v>61</v>
      </c>
      <c r="D56" s="9">
        <v>2400000</v>
      </c>
      <c r="E56" s="19">
        <v>2566000</v>
      </c>
      <c r="F56" s="20">
        <f>SUM(G56:H56)</f>
        <v>485460</v>
      </c>
      <c r="G56" s="20">
        <v>485460</v>
      </c>
      <c r="H56" s="20">
        <v>0</v>
      </c>
      <c r="I56" s="20">
        <v>225252</v>
      </c>
      <c r="J56" s="20">
        <v>1689288</v>
      </c>
      <c r="K56" s="21">
        <v>0</v>
      </c>
      <c r="L56" s="22">
        <v>2555092</v>
      </c>
      <c r="M56" s="36">
        <f t="shared" si="3"/>
        <v>0.9957490257209665</v>
      </c>
      <c r="N56" s="45" t="s">
        <v>127</v>
      </c>
      <c r="O56" s="46"/>
      <c r="P56" s="46"/>
      <c r="Q56" s="46"/>
      <c r="R56" s="47"/>
    </row>
    <row r="57" spans="1:18" ht="48" customHeight="1">
      <c r="A57" s="13">
        <v>45</v>
      </c>
      <c r="B57" s="23" t="s">
        <v>144</v>
      </c>
      <c r="C57" s="9" t="s">
        <v>75</v>
      </c>
      <c r="D57" s="25">
        <v>20000</v>
      </c>
      <c r="E57" s="19">
        <v>204210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1">
        <v>0</v>
      </c>
      <c r="L57" s="22">
        <v>196552</v>
      </c>
      <c r="M57" s="36">
        <f t="shared" si="3"/>
        <v>0.9624993878850203</v>
      </c>
      <c r="N57" s="45" t="s">
        <v>127</v>
      </c>
      <c r="O57" s="46"/>
      <c r="P57" s="46"/>
      <c r="Q57" s="46"/>
      <c r="R57" s="47"/>
    </row>
    <row r="58" spans="1:18" ht="36" customHeight="1">
      <c r="A58" s="13">
        <v>46</v>
      </c>
      <c r="B58" s="8" t="s">
        <v>65</v>
      </c>
      <c r="C58" s="9" t="s">
        <v>68</v>
      </c>
      <c r="D58" s="9">
        <v>1402100</v>
      </c>
      <c r="E58" s="19">
        <v>1420100</v>
      </c>
      <c r="F58" s="20">
        <f aca="true" t="shared" si="4" ref="F58:F65">SUM(G58:H58)</f>
        <v>222100</v>
      </c>
      <c r="G58" s="20">
        <f>172100+50000</f>
        <v>222100</v>
      </c>
      <c r="H58" s="20">
        <v>0</v>
      </c>
      <c r="I58" s="20">
        <v>550000</v>
      </c>
      <c r="J58" s="20"/>
      <c r="K58" s="21">
        <v>580000</v>
      </c>
      <c r="L58" s="22">
        <v>1419216</v>
      </c>
      <c r="M58" s="36">
        <f t="shared" si="3"/>
        <v>0.999377508626153</v>
      </c>
      <c r="N58" s="45" t="s">
        <v>127</v>
      </c>
      <c r="O58" s="46"/>
      <c r="P58" s="46"/>
      <c r="Q58" s="46"/>
      <c r="R58" s="47"/>
    </row>
    <row r="59" spans="1:18" ht="51" customHeight="1">
      <c r="A59" s="13">
        <v>47</v>
      </c>
      <c r="B59" s="23" t="s">
        <v>101</v>
      </c>
      <c r="C59" s="9" t="s">
        <v>23</v>
      </c>
      <c r="D59" s="9">
        <v>40000</v>
      </c>
      <c r="E59" s="19">
        <v>100000</v>
      </c>
      <c r="F59" s="20">
        <f t="shared" si="4"/>
        <v>130000</v>
      </c>
      <c r="G59" s="20">
        <v>130000</v>
      </c>
      <c r="H59" s="20">
        <v>0</v>
      </c>
      <c r="I59" s="20">
        <v>0</v>
      </c>
      <c r="J59" s="20">
        <v>0</v>
      </c>
      <c r="K59" s="21">
        <v>0</v>
      </c>
      <c r="L59" s="22">
        <v>100000</v>
      </c>
      <c r="M59" s="36">
        <f t="shared" si="3"/>
        <v>1</v>
      </c>
      <c r="N59" s="54" t="s">
        <v>165</v>
      </c>
      <c r="O59" s="55"/>
      <c r="P59" s="55"/>
      <c r="Q59" s="55"/>
      <c r="R59" s="56"/>
    </row>
    <row r="60" spans="1:18" ht="33.75" customHeight="1">
      <c r="A60" s="13">
        <v>48</v>
      </c>
      <c r="B60" s="23" t="s">
        <v>42</v>
      </c>
      <c r="C60" s="9" t="s">
        <v>23</v>
      </c>
      <c r="D60" s="9">
        <v>70000</v>
      </c>
      <c r="E60" s="19">
        <v>43000</v>
      </c>
      <c r="F60" s="20">
        <f t="shared" si="4"/>
        <v>50000</v>
      </c>
      <c r="G60" s="20">
        <v>50000</v>
      </c>
      <c r="H60" s="20">
        <v>0</v>
      </c>
      <c r="I60" s="20">
        <v>0</v>
      </c>
      <c r="J60" s="20">
        <v>0</v>
      </c>
      <c r="K60" s="21">
        <v>0</v>
      </c>
      <c r="L60" s="22">
        <v>42305</v>
      </c>
      <c r="M60" s="36">
        <f t="shared" si="3"/>
        <v>0.9838372093023255</v>
      </c>
      <c r="N60" s="45" t="s">
        <v>127</v>
      </c>
      <c r="O60" s="46"/>
      <c r="P60" s="46"/>
      <c r="Q60" s="46"/>
      <c r="R60" s="47"/>
    </row>
    <row r="61" spans="1:18" ht="66.75" customHeight="1">
      <c r="A61" s="13">
        <v>49</v>
      </c>
      <c r="B61" s="23" t="s">
        <v>96</v>
      </c>
      <c r="C61" s="9" t="s">
        <v>23</v>
      </c>
      <c r="D61" s="9">
        <v>5000</v>
      </c>
      <c r="E61" s="19">
        <v>30000</v>
      </c>
      <c r="F61" s="20">
        <f t="shared" si="4"/>
        <v>5000</v>
      </c>
      <c r="G61" s="20">
        <v>5000</v>
      </c>
      <c r="H61" s="20">
        <v>0</v>
      </c>
      <c r="I61" s="20">
        <v>0</v>
      </c>
      <c r="J61" s="20">
        <v>0</v>
      </c>
      <c r="K61" s="21">
        <v>0</v>
      </c>
      <c r="L61" s="22">
        <v>29822</v>
      </c>
      <c r="M61" s="36">
        <f t="shared" si="3"/>
        <v>0.9940666666666667</v>
      </c>
      <c r="N61" s="54" t="s">
        <v>167</v>
      </c>
      <c r="O61" s="55"/>
      <c r="P61" s="55"/>
      <c r="Q61" s="55"/>
      <c r="R61" s="56"/>
    </row>
    <row r="62" spans="1:18" ht="30" customHeight="1">
      <c r="A62" s="13">
        <v>50</v>
      </c>
      <c r="B62" s="23" t="s">
        <v>97</v>
      </c>
      <c r="C62" s="9" t="s">
        <v>23</v>
      </c>
      <c r="D62" s="9">
        <v>5000</v>
      </c>
      <c r="E62" s="19">
        <v>5000</v>
      </c>
      <c r="F62" s="20">
        <f t="shared" si="4"/>
        <v>5000</v>
      </c>
      <c r="G62" s="20">
        <v>5000</v>
      </c>
      <c r="H62" s="20">
        <v>0</v>
      </c>
      <c r="I62" s="20">
        <v>0</v>
      </c>
      <c r="J62" s="20">
        <v>0</v>
      </c>
      <c r="K62" s="21">
        <v>0</v>
      </c>
      <c r="L62" s="22">
        <v>5000</v>
      </c>
      <c r="M62" s="36">
        <f t="shared" si="3"/>
        <v>1</v>
      </c>
      <c r="N62" s="45" t="s">
        <v>127</v>
      </c>
      <c r="O62" s="46"/>
      <c r="P62" s="46"/>
      <c r="Q62" s="46"/>
      <c r="R62" s="47"/>
    </row>
    <row r="63" spans="1:18" ht="16.5" customHeight="1">
      <c r="A63" s="13">
        <v>51</v>
      </c>
      <c r="B63" s="23" t="s">
        <v>98</v>
      </c>
      <c r="C63" s="9" t="s">
        <v>23</v>
      </c>
      <c r="D63" s="9">
        <v>120000</v>
      </c>
      <c r="E63" s="19">
        <v>347324</v>
      </c>
      <c r="F63" s="20">
        <f t="shared" si="4"/>
        <v>110000</v>
      </c>
      <c r="G63" s="20">
        <v>110000</v>
      </c>
      <c r="H63" s="20">
        <v>0</v>
      </c>
      <c r="I63" s="20">
        <v>0</v>
      </c>
      <c r="J63" s="20">
        <v>0</v>
      </c>
      <c r="K63" s="21">
        <v>0</v>
      </c>
      <c r="L63" s="22">
        <v>347099</v>
      </c>
      <c r="M63" s="36">
        <f t="shared" si="3"/>
        <v>0.9993521898861006</v>
      </c>
      <c r="N63" s="45" t="s">
        <v>127</v>
      </c>
      <c r="O63" s="46"/>
      <c r="P63" s="46"/>
      <c r="Q63" s="46"/>
      <c r="R63" s="47"/>
    </row>
    <row r="64" spans="1:18" ht="33.75" customHeight="1">
      <c r="A64" s="13">
        <v>52</v>
      </c>
      <c r="B64" s="23" t="s">
        <v>99</v>
      </c>
      <c r="C64" s="9" t="s">
        <v>23</v>
      </c>
      <c r="D64" s="9">
        <v>160000</v>
      </c>
      <c r="E64" s="19">
        <v>150000</v>
      </c>
      <c r="F64" s="20">
        <f t="shared" si="4"/>
        <v>130000</v>
      </c>
      <c r="G64" s="20">
        <v>130000</v>
      </c>
      <c r="H64" s="20">
        <v>0</v>
      </c>
      <c r="I64" s="20">
        <v>0</v>
      </c>
      <c r="J64" s="20">
        <v>0</v>
      </c>
      <c r="K64" s="21">
        <v>0</v>
      </c>
      <c r="L64" s="22">
        <v>149918</v>
      </c>
      <c r="M64" s="36">
        <f t="shared" si="3"/>
        <v>0.9994533333333333</v>
      </c>
      <c r="N64" s="45" t="s">
        <v>127</v>
      </c>
      <c r="O64" s="46"/>
      <c r="P64" s="46"/>
      <c r="Q64" s="46"/>
      <c r="R64" s="47"/>
    </row>
    <row r="65" spans="1:18" ht="48" customHeight="1">
      <c r="A65" s="13">
        <v>53</v>
      </c>
      <c r="B65" s="23" t="s">
        <v>100</v>
      </c>
      <c r="C65" s="9" t="s">
        <v>23</v>
      </c>
      <c r="D65" s="9">
        <v>2200000</v>
      </c>
      <c r="E65" s="19">
        <v>2362000</v>
      </c>
      <c r="F65" s="20">
        <f t="shared" si="4"/>
        <v>200000</v>
      </c>
      <c r="G65" s="20">
        <v>200000</v>
      </c>
      <c r="H65" s="20">
        <v>0</v>
      </c>
      <c r="I65" s="20">
        <v>800000</v>
      </c>
      <c r="J65" s="20">
        <v>0</v>
      </c>
      <c r="K65" s="21">
        <v>1200000</v>
      </c>
      <c r="L65" s="22">
        <v>2289318</v>
      </c>
      <c r="M65" s="36">
        <f t="shared" si="3"/>
        <v>0.9692286198137172</v>
      </c>
      <c r="N65" s="54" t="s">
        <v>166</v>
      </c>
      <c r="O65" s="55"/>
      <c r="P65" s="55"/>
      <c r="Q65" s="55"/>
      <c r="R65" s="56"/>
    </row>
    <row r="66" spans="1:18" ht="26.25" customHeight="1">
      <c r="A66" s="13"/>
      <c r="B66" s="26" t="s">
        <v>18</v>
      </c>
      <c r="C66" s="9"/>
      <c r="D66" s="9"/>
      <c r="E66" s="19">
        <f aca="true" t="shared" si="5" ref="E66:L66">SUM(E13:E65)</f>
        <v>23187244</v>
      </c>
      <c r="F66" s="19">
        <f t="shared" si="5"/>
        <v>5499152</v>
      </c>
      <c r="G66" s="19">
        <f t="shared" si="5"/>
        <v>5189152</v>
      </c>
      <c r="H66" s="19">
        <f t="shared" si="5"/>
        <v>310000</v>
      </c>
      <c r="I66" s="19">
        <f t="shared" si="5"/>
        <v>2174350</v>
      </c>
      <c r="J66" s="19">
        <f t="shared" si="5"/>
        <v>1689288</v>
      </c>
      <c r="K66" s="19">
        <f t="shared" si="5"/>
        <v>8050000</v>
      </c>
      <c r="L66" s="19">
        <f t="shared" si="5"/>
        <v>21103710</v>
      </c>
      <c r="M66" s="36">
        <f t="shared" si="3"/>
        <v>0.9101430941943769</v>
      </c>
      <c r="N66" s="57"/>
      <c r="O66" s="46"/>
      <c r="P66" s="46"/>
      <c r="Q66" s="46"/>
      <c r="R66" s="47"/>
    </row>
    <row r="67" spans="1:18" ht="15.75">
      <c r="A67" s="17" t="s">
        <v>4</v>
      </c>
      <c r="B67" s="43" t="s">
        <v>5</v>
      </c>
      <c r="C67" s="9"/>
      <c r="D67" s="9"/>
      <c r="E67" s="19"/>
      <c r="F67" s="20"/>
      <c r="G67" s="20"/>
      <c r="H67" s="20"/>
      <c r="I67" s="20"/>
      <c r="J67" s="20"/>
      <c r="K67" s="21"/>
      <c r="L67" s="22"/>
      <c r="M67" s="36"/>
      <c r="N67" s="45"/>
      <c r="O67" s="46"/>
      <c r="P67" s="46"/>
      <c r="Q67" s="46"/>
      <c r="R67" s="53"/>
    </row>
    <row r="68" spans="1:18" ht="96" customHeight="1">
      <c r="A68" s="13">
        <v>1</v>
      </c>
      <c r="B68" s="8" t="s">
        <v>81</v>
      </c>
      <c r="C68" s="9" t="s">
        <v>6</v>
      </c>
      <c r="D68" s="9">
        <v>290000</v>
      </c>
      <c r="E68" s="19">
        <v>290000</v>
      </c>
      <c r="F68" s="20">
        <f aca="true" t="shared" si="6" ref="F68:F75">SUM(G68:H68)</f>
        <v>190000</v>
      </c>
      <c r="G68" s="20">
        <v>80000</v>
      </c>
      <c r="H68" s="20">
        <v>110000</v>
      </c>
      <c r="I68" s="20">
        <v>0</v>
      </c>
      <c r="J68" s="20">
        <v>0</v>
      </c>
      <c r="K68" s="21">
        <v>100000</v>
      </c>
      <c r="L68" s="22">
        <v>200132</v>
      </c>
      <c r="M68" s="36">
        <f t="shared" si="3"/>
        <v>0.6901103448275862</v>
      </c>
      <c r="N68" s="54" t="s">
        <v>145</v>
      </c>
      <c r="O68" s="55"/>
      <c r="P68" s="55"/>
      <c r="Q68" s="55"/>
      <c r="R68" s="56"/>
    </row>
    <row r="69" spans="1:18" ht="32.25" customHeight="1">
      <c r="A69" s="13">
        <v>2</v>
      </c>
      <c r="B69" s="27" t="s">
        <v>36</v>
      </c>
      <c r="C69" s="9" t="s">
        <v>6</v>
      </c>
      <c r="D69" s="28">
        <v>50000</v>
      </c>
      <c r="E69" s="19">
        <v>50000</v>
      </c>
      <c r="F69" s="20">
        <f t="shared" si="6"/>
        <v>50000</v>
      </c>
      <c r="G69" s="20">
        <v>50000</v>
      </c>
      <c r="H69" s="29">
        <v>0</v>
      </c>
      <c r="I69" s="20">
        <v>0</v>
      </c>
      <c r="J69" s="20">
        <v>0</v>
      </c>
      <c r="K69" s="21">
        <v>0</v>
      </c>
      <c r="L69" s="22">
        <v>45489</v>
      </c>
      <c r="M69" s="36">
        <f t="shared" si="3"/>
        <v>0.90978</v>
      </c>
      <c r="N69" s="54" t="s">
        <v>123</v>
      </c>
      <c r="O69" s="55"/>
      <c r="P69" s="55"/>
      <c r="Q69" s="55"/>
      <c r="R69" s="56"/>
    </row>
    <row r="70" spans="1:18" ht="49.5" customHeight="1">
      <c r="A70" s="13">
        <v>3</v>
      </c>
      <c r="B70" s="41" t="s">
        <v>73</v>
      </c>
      <c r="C70" s="9" t="s">
        <v>6</v>
      </c>
      <c r="D70" s="28">
        <v>0</v>
      </c>
      <c r="E70" s="19">
        <v>200000</v>
      </c>
      <c r="F70" s="20">
        <v>0</v>
      </c>
      <c r="G70" s="20">
        <v>0</v>
      </c>
      <c r="H70" s="29">
        <v>0</v>
      </c>
      <c r="I70" s="20">
        <v>0</v>
      </c>
      <c r="J70" s="20">
        <v>0</v>
      </c>
      <c r="K70" s="21">
        <v>0</v>
      </c>
      <c r="L70" s="22">
        <v>44954</v>
      </c>
      <c r="M70" s="36">
        <f t="shared" si="3"/>
        <v>0.22477</v>
      </c>
      <c r="N70" s="54" t="s">
        <v>113</v>
      </c>
      <c r="O70" s="55"/>
      <c r="P70" s="55"/>
      <c r="Q70" s="55"/>
      <c r="R70" s="56"/>
    </row>
    <row r="71" spans="1:18" ht="65.25" customHeight="1">
      <c r="A71" s="13">
        <v>4</v>
      </c>
      <c r="B71" s="27" t="s">
        <v>90</v>
      </c>
      <c r="C71" s="9" t="s">
        <v>6</v>
      </c>
      <c r="D71" s="28">
        <v>400000</v>
      </c>
      <c r="E71" s="19">
        <v>162000</v>
      </c>
      <c r="F71" s="20">
        <f t="shared" si="6"/>
        <v>162000</v>
      </c>
      <c r="G71" s="20">
        <v>82000</v>
      </c>
      <c r="H71" s="29">
        <v>80000</v>
      </c>
      <c r="I71" s="20">
        <v>0</v>
      </c>
      <c r="J71" s="20">
        <v>0</v>
      </c>
      <c r="K71" s="21">
        <v>0</v>
      </c>
      <c r="L71" s="22">
        <v>161410</v>
      </c>
      <c r="M71" s="36">
        <f t="shared" si="3"/>
        <v>0.996358024691358</v>
      </c>
      <c r="N71" s="54" t="s">
        <v>152</v>
      </c>
      <c r="O71" s="55"/>
      <c r="P71" s="55"/>
      <c r="Q71" s="55"/>
      <c r="R71" s="56"/>
    </row>
    <row r="72" spans="1:18" ht="49.5" customHeight="1">
      <c r="A72" s="13">
        <v>5</v>
      </c>
      <c r="B72" s="27" t="s">
        <v>87</v>
      </c>
      <c r="C72" s="9" t="s">
        <v>6</v>
      </c>
      <c r="D72" s="28">
        <v>530000</v>
      </c>
      <c r="E72" s="19">
        <v>180000</v>
      </c>
      <c r="F72" s="20">
        <f t="shared" si="6"/>
        <v>80000</v>
      </c>
      <c r="G72" s="20">
        <v>30000</v>
      </c>
      <c r="H72" s="29">
        <v>50000</v>
      </c>
      <c r="I72" s="20">
        <v>0</v>
      </c>
      <c r="J72" s="20">
        <v>0</v>
      </c>
      <c r="K72" s="21">
        <v>150000</v>
      </c>
      <c r="L72" s="22">
        <v>79930</v>
      </c>
      <c r="M72" s="36">
        <f t="shared" si="3"/>
        <v>0.44405555555555554</v>
      </c>
      <c r="N72" s="54" t="s">
        <v>146</v>
      </c>
      <c r="O72" s="55"/>
      <c r="P72" s="55"/>
      <c r="Q72" s="55"/>
      <c r="R72" s="56"/>
    </row>
    <row r="73" spans="1:18" ht="47.25" customHeight="1">
      <c r="A73" s="13">
        <v>6</v>
      </c>
      <c r="B73" s="27" t="s">
        <v>147</v>
      </c>
      <c r="C73" s="9" t="s">
        <v>6</v>
      </c>
      <c r="D73" s="28">
        <v>700000</v>
      </c>
      <c r="E73" s="19">
        <v>170000</v>
      </c>
      <c r="F73" s="20">
        <f t="shared" si="6"/>
        <v>200000</v>
      </c>
      <c r="G73" s="20">
        <v>50000</v>
      </c>
      <c r="H73" s="29">
        <v>150000</v>
      </c>
      <c r="I73" s="20">
        <v>0</v>
      </c>
      <c r="J73" s="20">
        <v>0</v>
      </c>
      <c r="K73" s="21">
        <v>150000</v>
      </c>
      <c r="L73" s="22">
        <v>9230</v>
      </c>
      <c r="M73" s="36">
        <f t="shared" si="3"/>
        <v>0.054294117647058826</v>
      </c>
      <c r="N73" s="54" t="s">
        <v>114</v>
      </c>
      <c r="O73" s="55"/>
      <c r="P73" s="55"/>
      <c r="Q73" s="55"/>
      <c r="R73" s="67"/>
    </row>
    <row r="74" spans="1:18" ht="48" customHeight="1">
      <c r="A74" s="13">
        <v>7</v>
      </c>
      <c r="B74" s="27" t="s">
        <v>82</v>
      </c>
      <c r="C74" s="9" t="s">
        <v>6</v>
      </c>
      <c r="D74" s="28">
        <v>600000</v>
      </c>
      <c r="E74" s="19">
        <v>179000</v>
      </c>
      <c r="F74" s="20">
        <f t="shared" si="6"/>
        <v>220000</v>
      </c>
      <c r="G74" s="20">
        <v>120000</v>
      </c>
      <c r="H74" s="29">
        <v>100000</v>
      </c>
      <c r="I74" s="20">
        <v>0</v>
      </c>
      <c r="J74" s="20">
        <v>0</v>
      </c>
      <c r="K74" s="21">
        <v>150000</v>
      </c>
      <c r="L74" s="22">
        <v>137</v>
      </c>
      <c r="M74" s="36">
        <f t="shared" si="3"/>
        <v>0.0007653631284916201</v>
      </c>
      <c r="N74" s="45" t="s">
        <v>115</v>
      </c>
      <c r="O74" s="46"/>
      <c r="P74" s="46"/>
      <c r="Q74" s="46"/>
      <c r="R74" s="47"/>
    </row>
    <row r="75" spans="1:18" ht="52.5" customHeight="1">
      <c r="A75" s="13">
        <v>8</v>
      </c>
      <c r="B75" s="27" t="s">
        <v>37</v>
      </c>
      <c r="C75" s="9" t="s">
        <v>6</v>
      </c>
      <c r="D75" s="28">
        <v>440000</v>
      </c>
      <c r="E75" s="19">
        <v>220000</v>
      </c>
      <c r="F75" s="20">
        <f t="shared" si="6"/>
        <v>240000</v>
      </c>
      <c r="G75" s="20">
        <v>100000</v>
      </c>
      <c r="H75" s="29">
        <v>140000</v>
      </c>
      <c r="I75" s="20">
        <v>0</v>
      </c>
      <c r="J75" s="20">
        <v>0</v>
      </c>
      <c r="K75" s="21">
        <v>200000</v>
      </c>
      <c r="L75" s="22">
        <v>219903</v>
      </c>
      <c r="M75" s="36">
        <f t="shared" si="3"/>
        <v>0.9995590909090909</v>
      </c>
      <c r="N75" s="54" t="s">
        <v>157</v>
      </c>
      <c r="O75" s="55"/>
      <c r="P75" s="55"/>
      <c r="Q75" s="55"/>
      <c r="R75" s="56"/>
    </row>
    <row r="76" spans="1:18" ht="73.5" customHeight="1">
      <c r="A76" s="13">
        <v>9</v>
      </c>
      <c r="B76" s="8" t="s">
        <v>103</v>
      </c>
      <c r="C76" s="9" t="s">
        <v>6</v>
      </c>
      <c r="D76" s="9">
        <v>1400000</v>
      </c>
      <c r="E76" s="19">
        <v>350000</v>
      </c>
      <c r="F76" s="20">
        <f>SUM(G76:H76)</f>
        <v>150000</v>
      </c>
      <c r="G76" s="20">
        <v>50000</v>
      </c>
      <c r="H76" s="20">
        <v>100000</v>
      </c>
      <c r="I76" s="20">
        <v>0</v>
      </c>
      <c r="J76" s="20">
        <v>0</v>
      </c>
      <c r="K76" s="21">
        <v>550000</v>
      </c>
      <c r="L76" s="22">
        <v>264137</v>
      </c>
      <c r="M76" s="36">
        <f t="shared" si="3"/>
        <v>0.7546771428571428</v>
      </c>
      <c r="N76" s="54" t="s">
        <v>148</v>
      </c>
      <c r="O76" s="55"/>
      <c r="P76" s="55"/>
      <c r="Q76" s="55"/>
      <c r="R76" s="56"/>
    </row>
    <row r="77" spans="1:18" ht="54" customHeight="1">
      <c r="A77" s="13">
        <v>10</v>
      </c>
      <c r="B77" s="8" t="s">
        <v>38</v>
      </c>
      <c r="C77" s="9" t="s">
        <v>6</v>
      </c>
      <c r="D77" s="9">
        <v>330000</v>
      </c>
      <c r="E77" s="19">
        <v>200000</v>
      </c>
      <c r="F77" s="20">
        <f aca="true" t="shared" si="7" ref="F77:F86">SUM(G77:H77)</f>
        <v>330000</v>
      </c>
      <c r="G77" s="20">
        <v>330000</v>
      </c>
      <c r="H77" s="20">
        <v>0</v>
      </c>
      <c r="I77" s="20">
        <v>0</v>
      </c>
      <c r="J77" s="20">
        <v>0</v>
      </c>
      <c r="K77" s="21">
        <v>0</v>
      </c>
      <c r="L77" s="22">
        <v>192290</v>
      </c>
      <c r="M77" s="36">
        <f t="shared" si="3"/>
        <v>0.96145</v>
      </c>
      <c r="N77" s="45" t="s">
        <v>121</v>
      </c>
      <c r="O77" s="46"/>
      <c r="P77" s="46"/>
      <c r="Q77" s="46"/>
      <c r="R77" s="53"/>
    </row>
    <row r="78" spans="1:18" ht="51" customHeight="1">
      <c r="A78" s="13">
        <v>11</v>
      </c>
      <c r="B78" s="37" t="s">
        <v>74</v>
      </c>
      <c r="C78" s="9" t="s">
        <v>6</v>
      </c>
      <c r="D78" s="9">
        <v>0</v>
      </c>
      <c r="E78" s="19">
        <v>220000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1">
        <v>0</v>
      </c>
      <c r="L78" s="22">
        <v>220000</v>
      </c>
      <c r="M78" s="36">
        <f t="shared" si="3"/>
        <v>1</v>
      </c>
      <c r="N78" s="45" t="s">
        <v>149</v>
      </c>
      <c r="O78" s="46"/>
      <c r="P78" s="46"/>
      <c r="Q78" s="46"/>
      <c r="R78" s="53"/>
    </row>
    <row r="79" spans="1:18" ht="51" customHeight="1">
      <c r="A79" s="13">
        <v>12</v>
      </c>
      <c r="B79" s="37" t="s">
        <v>92</v>
      </c>
      <c r="C79" s="9" t="s">
        <v>6</v>
      </c>
      <c r="D79" s="9"/>
      <c r="E79" s="19">
        <v>160000</v>
      </c>
      <c r="F79" s="20"/>
      <c r="G79" s="20"/>
      <c r="H79" s="20"/>
      <c r="I79" s="20"/>
      <c r="J79" s="20"/>
      <c r="K79" s="21"/>
      <c r="L79" s="22">
        <v>160000</v>
      </c>
      <c r="M79" s="36">
        <f t="shared" si="3"/>
        <v>1</v>
      </c>
      <c r="N79" s="45" t="s">
        <v>160</v>
      </c>
      <c r="O79" s="46"/>
      <c r="P79" s="46"/>
      <c r="Q79" s="46"/>
      <c r="R79" s="53"/>
    </row>
    <row r="80" spans="1:18" ht="37.5" customHeight="1">
      <c r="A80" s="13">
        <v>13</v>
      </c>
      <c r="B80" s="8" t="s">
        <v>63</v>
      </c>
      <c r="C80" s="9" t="s">
        <v>7</v>
      </c>
      <c r="D80" s="9">
        <v>170000</v>
      </c>
      <c r="E80" s="19">
        <v>225000</v>
      </c>
      <c r="F80" s="20">
        <f t="shared" si="7"/>
        <v>70000</v>
      </c>
      <c r="G80" s="20">
        <v>70000</v>
      </c>
      <c r="H80" s="20">
        <v>0</v>
      </c>
      <c r="I80" s="20">
        <v>0</v>
      </c>
      <c r="J80" s="20">
        <v>0</v>
      </c>
      <c r="K80" s="21">
        <v>100000</v>
      </c>
      <c r="L80" s="22">
        <v>219745</v>
      </c>
      <c r="M80" s="36">
        <f t="shared" si="3"/>
        <v>0.9766444444444444</v>
      </c>
      <c r="N80" s="45" t="s">
        <v>127</v>
      </c>
      <c r="O80" s="46"/>
      <c r="P80" s="46"/>
      <c r="Q80" s="46"/>
      <c r="R80" s="53"/>
    </row>
    <row r="81" spans="1:18" ht="21" customHeight="1">
      <c r="A81" s="13">
        <v>14</v>
      </c>
      <c r="B81" s="8" t="s">
        <v>132</v>
      </c>
      <c r="C81" s="9" t="s">
        <v>7</v>
      </c>
      <c r="D81" s="9">
        <v>250000</v>
      </c>
      <c r="E81" s="19">
        <v>150000</v>
      </c>
      <c r="F81" s="20">
        <f t="shared" si="7"/>
        <v>50000</v>
      </c>
      <c r="G81" s="20">
        <v>50000</v>
      </c>
      <c r="H81" s="20">
        <v>0</v>
      </c>
      <c r="I81" s="20">
        <v>0</v>
      </c>
      <c r="J81" s="20">
        <v>0</v>
      </c>
      <c r="K81" s="21">
        <v>200000</v>
      </c>
      <c r="L81" s="22">
        <v>144668</v>
      </c>
      <c r="M81" s="36">
        <f t="shared" si="3"/>
        <v>0.9644533333333334</v>
      </c>
      <c r="N81" s="45" t="s">
        <v>127</v>
      </c>
      <c r="O81" s="46"/>
      <c r="P81" s="46"/>
      <c r="Q81" s="46"/>
      <c r="R81" s="53"/>
    </row>
    <row r="82" spans="1:18" ht="36.75" customHeight="1">
      <c r="A82" s="13">
        <v>15</v>
      </c>
      <c r="B82" s="8" t="s">
        <v>150</v>
      </c>
      <c r="C82" s="9" t="s">
        <v>7</v>
      </c>
      <c r="D82" s="9">
        <v>180000</v>
      </c>
      <c r="E82" s="19">
        <v>110000</v>
      </c>
      <c r="F82" s="20">
        <f t="shared" si="7"/>
        <v>50000</v>
      </c>
      <c r="G82" s="20">
        <v>50000</v>
      </c>
      <c r="H82" s="20">
        <v>0</v>
      </c>
      <c r="I82" s="20">
        <v>0</v>
      </c>
      <c r="J82" s="20">
        <v>0</v>
      </c>
      <c r="K82" s="21">
        <v>130000</v>
      </c>
      <c r="L82" s="22">
        <v>99490</v>
      </c>
      <c r="M82" s="36">
        <f t="shared" si="3"/>
        <v>0.9044545454545454</v>
      </c>
      <c r="N82" s="45" t="s">
        <v>127</v>
      </c>
      <c r="O82" s="46"/>
      <c r="P82" s="46"/>
      <c r="Q82" s="46"/>
      <c r="R82" s="53"/>
    </row>
    <row r="83" spans="1:18" ht="53.25" customHeight="1">
      <c r="A83" s="13">
        <v>16</v>
      </c>
      <c r="B83" s="8" t="s">
        <v>55</v>
      </c>
      <c r="C83" s="9" t="s">
        <v>7</v>
      </c>
      <c r="D83" s="9">
        <v>600000</v>
      </c>
      <c r="E83" s="19">
        <v>330000</v>
      </c>
      <c r="F83" s="20">
        <f t="shared" si="7"/>
        <v>60000</v>
      </c>
      <c r="G83" s="20">
        <v>60000</v>
      </c>
      <c r="H83" s="20">
        <v>0</v>
      </c>
      <c r="I83" s="20">
        <v>0</v>
      </c>
      <c r="J83" s="20">
        <v>0</v>
      </c>
      <c r="K83" s="21">
        <v>220000</v>
      </c>
      <c r="L83" s="22">
        <v>329974</v>
      </c>
      <c r="M83" s="36">
        <f t="shared" si="3"/>
        <v>0.9999212121212121</v>
      </c>
      <c r="N83" s="54" t="s">
        <v>116</v>
      </c>
      <c r="O83" s="55"/>
      <c r="P83" s="55"/>
      <c r="Q83" s="55"/>
      <c r="R83" s="56"/>
    </row>
    <row r="84" spans="1:18" ht="31.5" customHeight="1">
      <c r="A84" s="13">
        <v>17</v>
      </c>
      <c r="B84" s="8" t="s">
        <v>52</v>
      </c>
      <c r="C84" s="9" t="s">
        <v>7</v>
      </c>
      <c r="D84" s="9">
        <v>500000</v>
      </c>
      <c r="E84" s="19">
        <v>150000</v>
      </c>
      <c r="F84" s="20">
        <f>SUM(G84+R84+J84+K84)</f>
        <v>200000</v>
      </c>
      <c r="G84" s="20">
        <v>200000</v>
      </c>
      <c r="H84" s="19">
        <v>0</v>
      </c>
      <c r="I84" s="19">
        <f>SUM(J84+U84+S84+T84)</f>
        <v>0</v>
      </c>
      <c r="J84" s="19">
        <f>SUM(K84+V84+T84+U84)</f>
        <v>0</v>
      </c>
      <c r="K84" s="24">
        <v>0</v>
      </c>
      <c r="L84" s="22">
        <v>150000</v>
      </c>
      <c r="M84" s="36">
        <f t="shared" si="3"/>
        <v>1</v>
      </c>
      <c r="N84" s="54" t="s">
        <v>131</v>
      </c>
      <c r="O84" s="55"/>
      <c r="P84" s="55"/>
      <c r="Q84" s="55"/>
      <c r="R84" s="56"/>
    </row>
    <row r="85" spans="1:18" ht="15.75" customHeight="1">
      <c r="A85" s="13">
        <v>18</v>
      </c>
      <c r="B85" s="8" t="s">
        <v>39</v>
      </c>
      <c r="C85" s="9" t="s">
        <v>7</v>
      </c>
      <c r="D85" s="9">
        <v>950000</v>
      </c>
      <c r="E85" s="19">
        <v>150000</v>
      </c>
      <c r="F85" s="20">
        <f t="shared" si="7"/>
        <v>50000</v>
      </c>
      <c r="G85" s="20">
        <v>50000</v>
      </c>
      <c r="H85" s="20">
        <v>0</v>
      </c>
      <c r="I85" s="20">
        <v>0</v>
      </c>
      <c r="J85" s="20">
        <v>0</v>
      </c>
      <c r="K85" s="21">
        <v>250000</v>
      </c>
      <c r="L85" s="22">
        <v>150000</v>
      </c>
      <c r="M85" s="36">
        <f t="shared" si="3"/>
        <v>1</v>
      </c>
      <c r="N85" s="45" t="s">
        <v>117</v>
      </c>
      <c r="O85" s="46"/>
      <c r="P85" s="46"/>
      <c r="Q85" s="46"/>
      <c r="R85" s="53"/>
    </row>
    <row r="86" spans="1:18" ht="32.25" customHeight="1">
      <c r="A86" s="13">
        <v>19</v>
      </c>
      <c r="B86" s="8" t="s">
        <v>40</v>
      </c>
      <c r="C86" s="9" t="s">
        <v>7</v>
      </c>
      <c r="D86" s="9">
        <v>290000</v>
      </c>
      <c r="E86" s="19">
        <v>150000</v>
      </c>
      <c r="F86" s="20">
        <f t="shared" si="7"/>
        <v>40000</v>
      </c>
      <c r="G86" s="20">
        <v>40000</v>
      </c>
      <c r="H86" s="20">
        <v>0</v>
      </c>
      <c r="I86" s="20">
        <v>0</v>
      </c>
      <c r="J86" s="20">
        <v>0</v>
      </c>
      <c r="K86" s="21">
        <v>250000</v>
      </c>
      <c r="L86" s="22">
        <v>149720</v>
      </c>
      <c r="M86" s="36">
        <f t="shared" si="3"/>
        <v>0.9981333333333333</v>
      </c>
      <c r="N86" s="45" t="s">
        <v>127</v>
      </c>
      <c r="O86" s="46"/>
      <c r="P86" s="46"/>
      <c r="Q86" s="46"/>
      <c r="R86" s="53"/>
    </row>
    <row r="87" spans="1:18" ht="34.5" customHeight="1">
      <c r="A87" s="13">
        <v>20</v>
      </c>
      <c r="B87" s="8" t="s">
        <v>28</v>
      </c>
      <c r="C87" s="9" t="s">
        <v>7</v>
      </c>
      <c r="D87" s="9">
        <v>330000</v>
      </c>
      <c r="E87" s="19">
        <v>295000</v>
      </c>
      <c r="F87" s="20">
        <f aca="true" t="shared" si="8" ref="F87:F92">SUM(G87:H87)</f>
        <v>80000</v>
      </c>
      <c r="G87" s="20">
        <v>80000</v>
      </c>
      <c r="H87" s="20">
        <v>0</v>
      </c>
      <c r="I87" s="20">
        <v>0</v>
      </c>
      <c r="J87" s="20">
        <v>0</v>
      </c>
      <c r="K87" s="21">
        <v>0</v>
      </c>
      <c r="L87" s="22">
        <v>286010</v>
      </c>
      <c r="M87" s="36">
        <f t="shared" si="3"/>
        <v>0.9695254237288136</v>
      </c>
      <c r="N87" s="45" t="s">
        <v>127</v>
      </c>
      <c r="O87" s="46"/>
      <c r="P87" s="46"/>
      <c r="Q87" s="46"/>
      <c r="R87" s="53"/>
    </row>
    <row r="88" spans="1:18" ht="63" customHeight="1">
      <c r="A88" s="13">
        <v>21</v>
      </c>
      <c r="B88" s="8" t="s">
        <v>83</v>
      </c>
      <c r="C88" s="9" t="s">
        <v>7</v>
      </c>
      <c r="D88" s="9">
        <v>450000</v>
      </c>
      <c r="E88" s="19">
        <v>200000</v>
      </c>
      <c r="F88" s="20">
        <f t="shared" si="8"/>
        <v>300000</v>
      </c>
      <c r="G88" s="20">
        <v>300000</v>
      </c>
      <c r="H88" s="20">
        <v>0</v>
      </c>
      <c r="I88" s="20">
        <v>0</v>
      </c>
      <c r="J88" s="20">
        <v>0</v>
      </c>
      <c r="K88" s="21">
        <v>0</v>
      </c>
      <c r="L88" s="22">
        <v>200000</v>
      </c>
      <c r="M88" s="36">
        <f t="shared" si="3"/>
        <v>1</v>
      </c>
      <c r="N88" s="45" t="s">
        <v>127</v>
      </c>
      <c r="O88" s="46"/>
      <c r="P88" s="46"/>
      <c r="Q88" s="46"/>
      <c r="R88" s="53"/>
    </row>
    <row r="89" spans="1:18" ht="32.25" customHeight="1">
      <c r="A89" s="13">
        <v>22</v>
      </c>
      <c r="B89" s="8" t="s">
        <v>64</v>
      </c>
      <c r="C89" s="9" t="s">
        <v>7</v>
      </c>
      <c r="D89" s="9">
        <v>30000</v>
      </c>
      <c r="E89" s="19">
        <v>196000</v>
      </c>
      <c r="F89" s="20">
        <f t="shared" si="8"/>
        <v>30000</v>
      </c>
      <c r="G89" s="20">
        <v>30000</v>
      </c>
      <c r="H89" s="20">
        <v>0</v>
      </c>
      <c r="I89" s="20">
        <v>0</v>
      </c>
      <c r="J89" s="20">
        <v>0</v>
      </c>
      <c r="K89" s="21"/>
      <c r="L89" s="22">
        <v>195992</v>
      </c>
      <c r="M89" s="36">
        <f t="shared" si="3"/>
        <v>0.9999591836734694</v>
      </c>
      <c r="N89" s="54" t="s">
        <v>133</v>
      </c>
      <c r="O89" s="55"/>
      <c r="P89" s="55"/>
      <c r="Q89" s="55"/>
      <c r="R89" s="56"/>
    </row>
    <row r="90" spans="1:18" ht="22.5" customHeight="1">
      <c r="A90" s="13">
        <v>23</v>
      </c>
      <c r="B90" s="23" t="s">
        <v>10</v>
      </c>
      <c r="C90" s="9" t="s">
        <v>8</v>
      </c>
      <c r="D90" s="9">
        <v>100000</v>
      </c>
      <c r="E90" s="22">
        <v>2500</v>
      </c>
      <c r="F90" s="20">
        <f t="shared" si="8"/>
        <v>100000</v>
      </c>
      <c r="G90" s="20">
        <v>100000</v>
      </c>
      <c r="H90" s="20">
        <v>0</v>
      </c>
      <c r="I90" s="20">
        <v>0</v>
      </c>
      <c r="J90" s="20">
        <v>0</v>
      </c>
      <c r="K90" s="21">
        <v>0</v>
      </c>
      <c r="L90" s="22">
        <v>0</v>
      </c>
      <c r="M90" s="36">
        <f t="shared" si="3"/>
        <v>0</v>
      </c>
      <c r="N90" s="45" t="s">
        <v>119</v>
      </c>
      <c r="O90" s="46"/>
      <c r="P90" s="46"/>
      <c r="Q90" s="46"/>
      <c r="R90" s="53"/>
    </row>
    <row r="91" spans="1:18" ht="45.75" customHeight="1">
      <c r="A91" s="13">
        <v>24</v>
      </c>
      <c r="B91" s="23" t="s">
        <v>67</v>
      </c>
      <c r="C91" s="9" t="s">
        <v>12</v>
      </c>
      <c r="D91" s="9">
        <v>25000</v>
      </c>
      <c r="E91" s="22">
        <v>30000</v>
      </c>
      <c r="F91" s="20">
        <f t="shared" si="8"/>
        <v>30000</v>
      </c>
      <c r="G91" s="20">
        <v>30000</v>
      </c>
      <c r="H91" s="20">
        <v>0</v>
      </c>
      <c r="I91" s="20">
        <v>0</v>
      </c>
      <c r="J91" s="20">
        <v>0</v>
      </c>
      <c r="K91" s="21">
        <v>0</v>
      </c>
      <c r="L91" s="22">
        <v>30000</v>
      </c>
      <c r="M91" s="36">
        <f t="shared" si="3"/>
        <v>1</v>
      </c>
      <c r="N91" s="45" t="s">
        <v>127</v>
      </c>
      <c r="O91" s="46"/>
      <c r="P91" s="46"/>
      <c r="Q91" s="46"/>
      <c r="R91" s="53"/>
    </row>
    <row r="92" spans="1:18" ht="111.75" customHeight="1">
      <c r="A92" s="13">
        <v>25</v>
      </c>
      <c r="B92" s="30" t="s">
        <v>151</v>
      </c>
      <c r="C92" s="9" t="s">
        <v>12</v>
      </c>
      <c r="D92" s="9">
        <v>200000</v>
      </c>
      <c r="E92" s="22">
        <v>270000</v>
      </c>
      <c r="F92" s="20">
        <f t="shared" si="8"/>
        <v>50000</v>
      </c>
      <c r="G92" s="20">
        <v>50000</v>
      </c>
      <c r="H92" s="20">
        <v>0</v>
      </c>
      <c r="I92" s="20">
        <v>0</v>
      </c>
      <c r="J92" s="20">
        <v>0</v>
      </c>
      <c r="K92" s="21">
        <v>150000</v>
      </c>
      <c r="L92" s="22">
        <v>172071</v>
      </c>
      <c r="M92" s="36">
        <f t="shared" si="3"/>
        <v>0.6373</v>
      </c>
      <c r="N92" s="54" t="s">
        <v>118</v>
      </c>
      <c r="O92" s="55"/>
      <c r="P92" s="55"/>
      <c r="Q92" s="55"/>
      <c r="R92" s="56"/>
    </row>
    <row r="93" spans="1:18" ht="36.75" customHeight="1">
      <c r="A93" s="13">
        <v>26</v>
      </c>
      <c r="B93" s="30" t="s">
        <v>105</v>
      </c>
      <c r="C93" s="9" t="s">
        <v>6</v>
      </c>
      <c r="D93" s="9"/>
      <c r="E93" s="35">
        <v>141000</v>
      </c>
      <c r="F93" s="20"/>
      <c r="G93" s="20"/>
      <c r="H93" s="20"/>
      <c r="I93" s="20"/>
      <c r="J93" s="20"/>
      <c r="K93" s="21"/>
      <c r="L93" s="22">
        <v>140000</v>
      </c>
      <c r="M93" s="36">
        <f t="shared" si="3"/>
        <v>0.9929078014184397</v>
      </c>
      <c r="N93" s="54" t="s">
        <v>159</v>
      </c>
      <c r="O93" s="55"/>
      <c r="P93" s="55"/>
      <c r="Q93" s="55"/>
      <c r="R93" s="56"/>
    </row>
    <row r="94" spans="1:18" ht="21" customHeight="1" thickBot="1">
      <c r="A94" s="31"/>
      <c r="B94" s="32" t="s">
        <v>19</v>
      </c>
      <c r="C94" s="9"/>
      <c r="D94" s="9"/>
      <c r="E94" s="19">
        <f>SUM(E68:E93)</f>
        <v>4780500</v>
      </c>
      <c r="F94" s="19">
        <f aca="true" t="shared" si="9" ref="F94:L94">SUM(F68:F93)</f>
        <v>2732000</v>
      </c>
      <c r="G94" s="19">
        <f t="shared" si="9"/>
        <v>2002000</v>
      </c>
      <c r="H94" s="19">
        <f t="shared" si="9"/>
        <v>730000</v>
      </c>
      <c r="I94" s="19">
        <f t="shared" si="9"/>
        <v>0</v>
      </c>
      <c r="J94" s="19">
        <f t="shared" si="9"/>
        <v>0</v>
      </c>
      <c r="K94" s="19">
        <f t="shared" si="9"/>
        <v>2600000</v>
      </c>
      <c r="L94" s="19">
        <f t="shared" si="9"/>
        <v>3865282</v>
      </c>
      <c r="M94" s="36">
        <f t="shared" si="3"/>
        <v>0.8085518251228951</v>
      </c>
      <c r="N94" s="51"/>
      <c r="O94" s="52"/>
      <c r="P94" s="52"/>
      <c r="Q94" s="52"/>
      <c r="R94" s="44"/>
    </row>
    <row r="95" spans="1:18" ht="15.75">
      <c r="A95" s="94" t="s">
        <v>3</v>
      </c>
      <c r="B95" s="95"/>
      <c r="C95" s="18"/>
      <c r="D95" s="18"/>
      <c r="E95" s="19">
        <f>SUM(E66+E94)</f>
        <v>27967744</v>
      </c>
      <c r="F95" s="19">
        <f aca="true" t="shared" si="10" ref="F95:L95">SUM(F66+F94)</f>
        <v>8231152</v>
      </c>
      <c r="G95" s="19">
        <f t="shared" si="10"/>
        <v>7191152</v>
      </c>
      <c r="H95" s="19">
        <f t="shared" si="10"/>
        <v>1040000</v>
      </c>
      <c r="I95" s="19">
        <f t="shared" si="10"/>
        <v>2174350</v>
      </c>
      <c r="J95" s="19">
        <f t="shared" si="10"/>
        <v>1689288</v>
      </c>
      <c r="K95" s="19">
        <f t="shared" si="10"/>
        <v>10650000</v>
      </c>
      <c r="L95" s="19">
        <f t="shared" si="10"/>
        <v>24968992</v>
      </c>
      <c r="M95" s="36">
        <f t="shared" si="3"/>
        <v>0.8927781947660848</v>
      </c>
      <c r="N95" s="48"/>
      <c r="O95" s="49"/>
      <c r="P95" s="49"/>
      <c r="Q95" s="49"/>
      <c r="R95" s="50"/>
    </row>
    <row r="96" spans="2:18" ht="19.5" customHeight="1">
      <c r="B96" s="88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7:18" ht="15.75">
      <c r="Q97" s="38"/>
      <c r="R97" s="38"/>
    </row>
    <row r="98" spans="17:18" ht="15.75">
      <c r="Q98" s="38"/>
      <c r="R98" s="38"/>
    </row>
    <row r="99" spans="17:18" ht="15.75">
      <c r="Q99" s="38"/>
      <c r="R99" s="38"/>
    </row>
    <row r="100" spans="17:18" ht="15.75">
      <c r="Q100" s="38"/>
      <c r="R100" s="38"/>
    </row>
    <row r="101" spans="17:18" ht="15.75">
      <c r="Q101" s="38"/>
      <c r="R101" s="38"/>
    </row>
    <row r="102" spans="17:18" ht="15.75">
      <c r="Q102" s="38"/>
      <c r="R102" s="38"/>
    </row>
    <row r="103" spans="17:18" ht="15.75">
      <c r="Q103" s="38"/>
      <c r="R103" s="38"/>
    </row>
    <row r="104" spans="17:18" ht="15.75">
      <c r="Q104" s="38"/>
      <c r="R104" s="38"/>
    </row>
    <row r="105" spans="17:18" ht="15.75">
      <c r="Q105" s="38"/>
      <c r="R105" s="38"/>
    </row>
    <row r="106" spans="17:18" ht="15.75">
      <c r="Q106" s="38"/>
      <c r="R106" s="38"/>
    </row>
    <row r="107" spans="17:18" ht="15.75">
      <c r="Q107" s="38"/>
      <c r="R107" s="38"/>
    </row>
    <row r="108" spans="17:18" ht="15.75">
      <c r="Q108" s="38"/>
      <c r="R108" s="38"/>
    </row>
    <row r="109" spans="17:18" ht="15.75">
      <c r="Q109" s="38"/>
      <c r="R109" s="38"/>
    </row>
    <row r="110" spans="17:18" ht="15.75">
      <c r="Q110" s="38"/>
      <c r="R110" s="38"/>
    </row>
    <row r="111" spans="17:18" ht="15.75">
      <c r="Q111" s="38"/>
      <c r="R111" s="38"/>
    </row>
    <row r="112" spans="17:18" ht="15.75">
      <c r="Q112" s="38"/>
      <c r="R112" s="38"/>
    </row>
    <row r="113" spans="17:18" ht="15.75">
      <c r="Q113" s="38"/>
      <c r="R113" s="38"/>
    </row>
    <row r="114" spans="17:18" ht="15.75">
      <c r="Q114" s="38"/>
      <c r="R114" s="38"/>
    </row>
    <row r="115" spans="17:18" ht="15.75">
      <c r="Q115" s="38"/>
      <c r="R115" s="38"/>
    </row>
    <row r="116" spans="17:18" ht="15.75">
      <c r="Q116" s="38"/>
      <c r="R116" s="38"/>
    </row>
    <row r="117" spans="17:18" ht="15.75">
      <c r="Q117" s="38"/>
      <c r="R117" s="38"/>
    </row>
    <row r="118" spans="17:18" ht="15.75">
      <c r="Q118" s="38"/>
      <c r="R118" s="38"/>
    </row>
    <row r="119" spans="17:18" ht="15.75">
      <c r="Q119" s="38"/>
      <c r="R119" s="38"/>
    </row>
    <row r="120" spans="17:18" ht="15.75">
      <c r="Q120" s="38"/>
      <c r="R120" s="38"/>
    </row>
    <row r="121" spans="17:18" ht="15.75">
      <c r="Q121" s="38"/>
      <c r="R121" s="38"/>
    </row>
  </sheetData>
  <mergeCells count="104">
    <mergeCell ref="N87:R87"/>
    <mergeCell ref="N88:R88"/>
    <mergeCell ref="N89:R89"/>
    <mergeCell ref="N83:R83"/>
    <mergeCell ref="N84:R84"/>
    <mergeCell ref="N85:R85"/>
    <mergeCell ref="N86:R86"/>
    <mergeCell ref="N79:R79"/>
    <mergeCell ref="N80:R80"/>
    <mergeCell ref="N81:R81"/>
    <mergeCell ref="N82:R82"/>
    <mergeCell ref="N75:R75"/>
    <mergeCell ref="N76:R76"/>
    <mergeCell ref="N77:R77"/>
    <mergeCell ref="N78:R78"/>
    <mergeCell ref="N71:R71"/>
    <mergeCell ref="N72:R72"/>
    <mergeCell ref="N73:R73"/>
    <mergeCell ref="N74:R74"/>
    <mergeCell ref="B96:R96"/>
    <mergeCell ref="A6:R6"/>
    <mergeCell ref="K9:K10"/>
    <mergeCell ref="A95:B95"/>
    <mergeCell ref="A8:K8"/>
    <mergeCell ref="A9:A10"/>
    <mergeCell ref="B9:B10"/>
    <mergeCell ref="C9:C10"/>
    <mergeCell ref="D9:D10"/>
    <mergeCell ref="I9:I10"/>
    <mergeCell ref="O5:Q5"/>
    <mergeCell ref="L8:R8"/>
    <mergeCell ref="E9:E10"/>
    <mergeCell ref="J9:J10"/>
    <mergeCell ref="L9:L10"/>
    <mergeCell ref="M9:M10"/>
    <mergeCell ref="G9:H9"/>
    <mergeCell ref="F9:F10"/>
    <mergeCell ref="N9:R10"/>
    <mergeCell ref="N11:R11"/>
    <mergeCell ref="N12:R12"/>
    <mergeCell ref="N13:R13"/>
    <mergeCell ref="N14:R14"/>
    <mergeCell ref="N15:R15"/>
    <mergeCell ref="N16:R16"/>
    <mergeCell ref="N17:R17"/>
    <mergeCell ref="N23:R23"/>
    <mergeCell ref="N25:R25"/>
    <mergeCell ref="N18:R18"/>
    <mergeCell ref="N19:R19"/>
    <mergeCell ref="N20:R20"/>
    <mergeCell ref="N21:R21"/>
    <mergeCell ref="N24:R24"/>
    <mergeCell ref="N22:R22"/>
    <mergeCell ref="N26:R26"/>
    <mergeCell ref="N27:R27"/>
    <mergeCell ref="N29:R29"/>
    <mergeCell ref="N30:R30"/>
    <mergeCell ref="N28:R28"/>
    <mergeCell ref="N31:R31"/>
    <mergeCell ref="N32:R32"/>
    <mergeCell ref="N33:R33"/>
    <mergeCell ref="N34:R34"/>
    <mergeCell ref="N35:R35"/>
    <mergeCell ref="N36:R36"/>
    <mergeCell ref="N37:R37"/>
    <mergeCell ref="N38:R38"/>
    <mergeCell ref="N39:R39"/>
    <mergeCell ref="N40:R40"/>
    <mergeCell ref="N41:R41"/>
    <mergeCell ref="N42:R42"/>
    <mergeCell ref="N43:R43"/>
    <mergeCell ref="N44:R44"/>
    <mergeCell ref="N45:R45"/>
    <mergeCell ref="N46:R46"/>
    <mergeCell ref="N47:R47"/>
    <mergeCell ref="N48:R48"/>
    <mergeCell ref="N49:R49"/>
    <mergeCell ref="N50:R50"/>
    <mergeCell ref="N60:R60"/>
    <mergeCell ref="N59:R59"/>
    <mergeCell ref="N51:R51"/>
    <mergeCell ref="N52:R52"/>
    <mergeCell ref="N54:R54"/>
    <mergeCell ref="N53:R53"/>
    <mergeCell ref="N90:R90"/>
    <mergeCell ref="N91:R91"/>
    <mergeCell ref="N92:R92"/>
    <mergeCell ref="N57:R57"/>
    <mergeCell ref="N68:R68"/>
    <mergeCell ref="N69:R69"/>
    <mergeCell ref="N70:R70"/>
    <mergeCell ref="N63:R63"/>
    <mergeCell ref="N66:R66"/>
    <mergeCell ref="N65:R65"/>
    <mergeCell ref="N95:R95"/>
    <mergeCell ref="N94:R94"/>
    <mergeCell ref="N56:R56"/>
    <mergeCell ref="N55:R55"/>
    <mergeCell ref="N93:R93"/>
    <mergeCell ref="N62:R62"/>
    <mergeCell ref="N61:R61"/>
    <mergeCell ref="N58:R58"/>
    <mergeCell ref="N64:R64"/>
    <mergeCell ref="N67:R67"/>
  </mergeCells>
  <printOptions/>
  <pageMargins left="0.1968503937007874" right="0.1968503937007874" top="0.5905511811023623" bottom="0.7874015748031497" header="0.5118110236220472" footer="0.5118110236220472"/>
  <pageSetup horizontalDpi="300" verticalDpi="300" orientation="landscape" paperSize="9" scale="81" r:id="rId1"/>
  <headerFooter alignWithMargins="0">
    <oddFooter>&amp;CStrona &amp;P</oddFooter>
  </headerFooter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2007-03-30T12:40:04Z</cp:lastPrinted>
  <dcterms:created xsi:type="dcterms:W3CDTF">1999-03-23T10:45:22Z</dcterms:created>
  <dcterms:modified xsi:type="dcterms:W3CDTF">2007-04-27T07:48:31Z</dcterms:modified>
  <cp:category/>
  <cp:version/>
  <cp:contentType/>
  <cp:contentStatus/>
</cp:coreProperties>
</file>